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quiscarolyn\OneDrive - City of Daytona Beach\Documents\HOME\DBR\BoardMeetings\"/>
    </mc:Choice>
  </mc:AlternateContent>
  <bookViews>
    <workbookView xWindow="0" yWindow="0" windowWidth="28800" windowHeight="12300"/>
  </bookViews>
  <sheets>
    <sheet name="COA ProjPlan" sheetId="1" r:id="rId1"/>
    <sheet name="Sheet1" sheetId="4" state="hidden" r:id="rId2"/>
    <sheet name="Rule&amp;Fine" sheetId="7" r:id="rId3"/>
    <sheet name="Finance" sheetId="9" r:id="rId4"/>
    <sheet name="Communication" sheetId="8" r:id="rId5"/>
    <sheet name="Main&amp;Vendor" sheetId="6" r:id="rId6"/>
    <sheet name="Floor Capt" sheetId="3" r:id="rId7"/>
    <sheet name="Resource" sheetId="2" r:id="rId8"/>
  </sheets>
  <definedNames>
    <definedName name="_xlnm._FilterDatabase" localSheetId="0" hidden="1">'COA ProjPlan'!$B$1:$K$12</definedName>
    <definedName name="BANKING">'COA ProjPlan'!$C$9:$E$12</definedName>
    <definedName name="ColumnTitle1">Inventory[[#Headers],[TASK]]</definedName>
    <definedName name="ColumnTitle2">RoomLookup[[#Headers],[Resources Needed]]</definedName>
    <definedName name="_xlnm.Print_Titles" localSheetId="0">'COA ProjPlan'!$13:$13</definedName>
    <definedName name="_xlnm.Print_Titles" localSheetId="7">Resource!$3:$3</definedName>
    <definedName name="RoomList">RoomLookup[]</definedName>
    <definedName name="RowTitleRegion1..E2">'COA ProjPlan'!$B$2</definedName>
    <definedName name="RowTitleRegion2..I2">'COA ProjPlan'!$F$2</definedName>
    <definedName name="RowTitleRegion3..D8">'COA ProjPlan'!$C$4</definedName>
    <definedName name="RowTitleRegion4..I8">'COA ProjPlan'!$G$4</definedName>
  </definedNames>
  <calcPr calcId="162913"/>
</workbook>
</file>

<file path=xl/calcChain.xml><?xml version="1.0" encoding="utf-8"?>
<calcChain xmlns="http://schemas.openxmlformats.org/spreadsheetml/2006/main">
  <c r="H2" i="1" l="1"/>
  <c r="D35" i="6"/>
  <c r="D28" i="6"/>
  <c r="D21" i="6"/>
  <c r="E30" i="6"/>
  <c r="E28" i="6"/>
  <c r="E23" i="6"/>
  <c r="D23" i="6"/>
  <c r="D22" i="6"/>
  <c r="E15" i="6"/>
  <c r="D15" i="6"/>
  <c r="E17" i="6"/>
  <c r="D17" i="6"/>
  <c r="D16" i="6"/>
  <c r="B15" i="6"/>
  <c r="E16" i="9" l="1"/>
  <c r="D16" i="9"/>
  <c r="D15" i="9"/>
  <c r="E14" i="9"/>
  <c r="D14" i="9"/>
  <c r="B14" i="9"/>
  <c r="E17" i="8"/>
  <c r="D17" i="8"/>
  <c r="D16" i="8"/>
  <c r="E15" i="8"/>
  <c r="D15" i="8"/>
  <c r="B15" i="8"/>
  <c r="E16" i="7"/>
  <c r="D16" i="7"/>
  <c r="D15" i="7"/>
  <c r="E14" i="7"/>
  <c r="D14" i="7"/>
  <c r="B14" i="7"/>
  <c r="F19" i="1" l="1"/>
  <c r="E19" i="1"/>
  <c r="E24" i="1"/>
  <c r="E23" i="1"/>
  <c r="B39" i="1" l="1"/>
  <c r="E80" i="1" l="1"/>
  <c r="E79" i="1"/>
  <c r="E69" i="1"/>
  <c r="F21" i="1"/>
  <c r="E22" i="1"/>
  <c r="E21" i="1"/>
  <c r="E20" i="1"/>
  <c r="F22" i="1" l="1"/>
  <c r="B19" i="1" l="1"/>
</calcChain>
</file>

<file path=xl/sharedStrings.xml><?xml version="1.0" encoding="utf-8"?>
<sst xmlns="http://schemas.openxmlformats.org/spreadsheetml/2006/main" count="611" uniqueCount="331">
  <si>
    <t>Notes</t>
  </si>
  <si>
    <t>Yes</t>
  </si>
  <si>
    <t>No</t>
  </si>
  <si>
    <t>NAME:</t>
  </si>
  <si>
    <t>House icon is in this cell</t>
  </si>
  <si>
    <t>Person icon is in this cell</t>
  </si>
  <si>
    <t>Envelope is in this cell</t>
  </si>
  <si>
    <t>Phone icon is in this cell</t>
  </si>
  <si>
    <t>TASK</t>
  </si>
  <si>
    <t>DESCRIPTION</t>
  </si>
  <si>
    <t>POC/Point of Contact</t>
  </si>
  <si>
    <t>DUE DATE</t>
  </si>
  <si>
    <t>ACTUAL DATE</t>
  </si>
  <si>
    <t>Challenges</t>
  </si>
  <si>
    <t>Coordination Needed</t>
  </si>
  <si>
    <t>Funding Needed</t>
  </si>
  <si>
    <t>Resources Needed</t>
  </si>
  <si>
    <t>Law Enforcement Needed</t>
  </si>
  <si>
    <t>Other Needed</t>
  </si>
  <si>
    <t>Click on the Resources description to update the project plant for the Description type and hit 'enter'</t>
  </si>
  <si>
    <t>Task Detail</t>
  </si>
  <si>
    <t>EMAIL:</t>
  </si>
  <si>
    <t>NEXT REPORTING DATE:</t>
  </si>
  <si>
    <t>ROOF</t>
  </si>
  <si>
    <t>SEAWALL</t>
  </si>
  <si>
    <t>POOL DECK</t>
  </si>
  <si>
    <t>INDOOR AMENITIES</t>
  </si>
  <si>
    <t>ELEVATOR MAINTENANCE</t>
  </si>
  <si>
    <t>COA Approval Needed</t>
  </si>
  <si>
    <t>DBR LLC Approval Needed</t>
  </si>
  <si>
    <t>Waiting on Parts and/or Estimates from Vendor</t>
  </si>
  <si>
    <t>Referred to Legal for recommendation</t>
  </si>
  <si>
    <t>Governmental Expertise Needed</t>
  </si>
  <si>
    <t>Tomoka Resources Needed</t>
  </si>
  <si>
    <t>COA Board Meeting Needed</t>
  </si>
  <si>
    <t>Board Member:</t>
  </si>
  <si>
    <t>Coordinate Quotes</t>
  </si>
  <si>
    <t>COA Authorized Quotes on Temp Solution</t>
  </si>
  <si>
    <t>Nathan Wade</t>
  </si>
  <si>
    <t>Present and Next Steps</t>
  </si>
  <si>
    <t>Insurance Needed</t>
  </si>
  <si>
    <t>YEAR END AUDIT</t>
  </si>
  <si>
    <t>MILESTONE STATUS</t>
  </si>
  <si>
    <t>On time</t>
  </si>
  <si>
    <t>Critical Delays</t>
  </si>
  <si>
    <t>Contract - Owner Portal</t>
  </si>
  <si>
    <t>DBR LLC</t>
  </si>
  <si>
    <t>COA</t>
  </si>
  <si>
    <t>Judy Lairabee</t>
  </si>
  <si>
    <t>PIGEON &amp; PEST</t>
  </si>
  <si>
    <t>5th Floor Ceiling</t>
  </si>
  <si>
    <t>Contact Vendor - Estimate or Performance</t>
  </si>
  <si>
    <t>Get Estimates after calls</t>
  </si>
  <si>
    <t>Have vendor fix</t>
  </si>
  <si>
    <t>Hallway AC Units</t>
  </si>
  <si>
    <t>Board was notified</t>
  </si>
  <si>
    <t>Need estimates from vendors</t>
  </si>
  <si>
    <t>Insur Atty retained</t>
  </si>
  <si>
    <t>Turtle nests present</t>
  </si>
  <si>
    <t>Spec Assess Passed</t>
  </si>
  <si>
    <t>Emerg Mot for Injunction</t>
  </si>
  <si>
    <t>8/28/203</t>
  </si>
  <si>
    <t>Estimate forwarded to COA</t>
  </si>
  <si>
    <t>Need accountant per contract for 2021 and 2022</t>
  </si>
  <si>
    <t>5th FLOOR CEILING</t>
  </si>
  <si>
    <t>TOMOKA OWNER PORTAL</t>
  </si>
  <si>
    <t>Communication Plan</t>
  </si>
  <si>
    <t>Carolyn Marquis</t>
  </si>
  <si>
    <t>Windows/Doors</t>
  </si>
  <si>
    <t>Floor Captains</t>
  </si>
  <si>
    <t>Kimberly Thomplison</t>
  </si>
  <si>
    <t>Code Hearing 1/9/24</t>
  </si>
  <si>
    <t>Denied</t>
  </si>
  <si>
    <t>Many Owners Attending</t>
  </si>
  <si>
    <t>Bonnie Laslo</t>
  </si>
  <si>
    <t>Bonnie FB Post</t>
  </si>
  <si>
    <t>Elevator clutches fixed</t>
  </si>
  <si>
    <t>Elevator repairs in progress</t>
  </si>
  <si>
    <t>Lawsuit filed/Owners requested next steps</t>
  </si>
  <si>
    <t>Modernization Recommended by vendor</t>
  </si>
  <si>
    <t>Professional Deisgn Resources Needed</t>
  </si>
  <si>
    <t>Need vendor Extreme Roofing to return &amp; fix</t>
  </si>
  <si>
    <t>Roger Kubly</t>
  </si>
  <si>
    <t>Onsite Meeting &amp; Tour</t>
  </si>
  <si>
    <t>Social Activity Needed</t>
  </si>
  <si>
    <t>Rober Kubly</t>
  </si>
  <si>
    <t>Windows and Doors being fixed</t>
  </si>
  <si>
    <t>FB List that Windows &amp; Doors in progress</t>
  </si>
  <si>
    <t>Property Security</t>
  </si>
  <si>
    <t>Need additional Security with homeless in Bldg</t>
  </si>
  <si>
    <t>Owner Request Made per statute to update</t>
  </si>
  <si>
    <t>Landscaping</t>
  </si>
  <si>
    <t>Roger requested Board act on quotes given</t>
  </si>
  <si>
    <t>Parking Lease</t>
  </si>
  <si>
    <t>Bonnie Lalso</t>
  </si>
  <si>
    <t>FB announced contract extended until 6/30/24</t>
  </si>
  <si>
    <t>Add Extreme Roofing Contract to Owner Portal</t>
  </si>
  <si>
    <t>Carolyn Marquis, Project Manager</t>
  </si>
  <si>
    <t>Developer abandonment</t>
  </si>
  <si>
    <t>Code Enforcement Inspections</t>
  </si>
  <si>
    <t>chesbrewco@yahoo.com</t>
  </si>
  <si>
    <t xml:space="preserve">DBR COA Project Tracking </t>
  </si>
  <si>
    <t>COA Attorney</t>
  </si>
  <si>
    <t xml:space="preserve">COA filed Emerg Injunct denied </t>
  </si>
  <si>
    <t>Security</t>
  </si>
  <si>
    <t>BANKING</t>
  </si>
  <si>
    <t>Vendor Quotes Needed</t>
  </si>
  <si>
    <t>Hire the Insurance Adjuster Attorney for COA</t>
  </si>
  <si>
    <t>Board continues to do nothing on Insurance</t>
  </si>
  <si>
    <t>DBR Board</t>
  </si>
  <si>
    <t>Requested additional security and ignored</t>
  </si>
  <si>
    <t>Angie Russel and Donna Kinnett coordinated a mulch party</t>
  </si>
  <si>
    <t>Roger Kubly and Dave Marquis coordinated a mulch Party</t>
  </si>
  <si>
    <t>Code Hearing 2/14/24</t>
  </si>
  <si>
    <t>Fast Track for fencing &amp; trap bags</t>
  </si>
  <si>
    <t>GARAGE</t>
  </si>
  <si>
    <t>Fast Track for Cosmetic fixes</t>
  </si>
  <si>
    <t>Code &amp; attorneys with Developer meeting on site</t>
  </si>
  <si>
    <t>On Site</t>
  </si>
  <si>
    <t>Board has refused to hire expert</t>
  </si>
  <si>
    <t>Bonnie posted complete by end of Jan</t>
  </si>
  <si>
    <t>Board FB Post</t>
  </si>
  <si>
    <t>FLOOR AT DBR</t>
  </si>
  <si>
    <t>NAMES</t>
  </si>
  <si>
    <t>NUMBER</t>
  </si>
  <si>
    <t>Tomoka Property</t>
  </si>
  <si>
    <t>Carolyn and David Marquis</t>
  </si>
  <si>
    <t>240 298-1195</t>
  </si>
  <si>
    <t>Mary and Larry Thurman</t>
  </si>
  <si>
    <t>386 301-0963</t>
  </si>
  <si>
    <t>Karen Fanning</t>
  </si>
  <si>
    <t>608 931-9486</t>
  </si>
  <si>
    <t>Roger and Martha Kubly</t>
  </si>
  <si>
    <t>608 628-2068</t>
  </si>
  <si>
    <t>Jill and Joe</t>
  </si>
  <si>
    <t>386 843-3194</t>
  </si>
  <si>
    <t>Vita and Allen</t>
  </si>
  <si>
    <t>386 463-0204</t>
  </si>
  <si>
    <t>386 387-2010</t>
  </si>
  <si>
    <t>Resource Needed</t>
  </si>
  <si>
    <t xml:space="preserve">ELEVATORS </t>
  </si>
  <si>
    <r>
      <t xml:space="preserve">SA for Seawall 1 million moved to </t>
    </r>
    <r>
      <rPr>
        <b/>
        <sz val="11"/>
        <color theme="1"/>
        <rFont val="Calibri"/>
        <family val="2"/>
        <scheme val="minor"/>
      </rPr>
      <t>Elevators</t>
    </r>
  </si>
  <si>
    <t>Completed</t>
  </si>
  <si>
    <t>Board Mtg Update 3 more windows done</t>
  </si>
  <si>
    <t>Firm hired and paid $4,000 to do 21,22,23</t>
  </si>
  <si>
    <t>Bid packages went out and designs submitted to elevator consultant</t>
  </si>
  <si>
    <t>CAM development in-house</t>
  </si>
  <si>
    <t>Unsure</t>
  </si>
  <si>
    <t>Roger continues to meet with Kimberly but many windows and doors are special order.  We need better organization and prioritization.</t>
  </si>
  <si>
    <t>Natasha Herndon</t>
  </si>
  <si>
    <t>Code Hearing 4/9/24</t>
  </si>
  <si>
    <t>Developer and COA Mediation</t>
  </si>
  <si>
    <t>Update Promised at Board Meeting</t>
  </si>
  <si>
    <t>Update Promised at 4/4/24 Board Meeting</t>
  </si>
  <si>
    <t>Renata</t>
  </si>
  <si>
    <t>Broke out line items on budget approved</t>
  </si>
  <si>
    <t>LEGAL:  Arbitration</t>
  </si>
  <si>
    <t>Legal Resources Management</t>
  </si>
  <si>
    <t>CAM Resources Management</t>
  </si>
  <si>
    <t>Legal Committee</t>
  </si>
  <si>
    <t>22Owners/71online - 30 days for trap bags and fence and fines will begin</t>
  </si>
  <si>
    <t>H wants walk garage walkthrough, Magistrate finds H as owner; 30 days then fines</t>
  </si>
  <si>
    <t>Mediation #3</t>
  </si>
  <si>
    <t>Board</t>
  </si>
  <si>
    <t>Demonized NDA; nothing shared.  Details worked next 30 days - Maybe share with owners?</t>
  </si>
  <si>
    <t>Magistrate Hearing 1</t>
  </si>
  <si>
    <t>Magistrate Hearing 2</t>
  </si>
  <si>
    <t>Magistrate Hearing 3</t>
  </si>
  <si>
    <t>Fines to H 1,000daily. Trap bags and fence order</t>
  </si>
  <si>
    <t>Mediation #4</t>
  </si>
  <si>
    <t>Hearing on Garage and Balconies</t>
  </si>
  <si>
    <t>Volusia Circuit Court Hearing on 14th Floor</t>
  </si>
  <si>
    <t>Joel Attorney</t>
  </si>
  <si>
    <t>Magistrate Hearing 4</t>
  </si>
  <si>
    <t>New Prop&amp;Cas Policy 750k purchased  4/30/24</t>
  </si>
  <si>
    <t>12/30 Bonnie Posted delivery of 13 COMPLETED</t>
  </si>
  <si>
    <t>Board increased Budget for Security from 10 to 12 hours with increased regular assessment to 733 monthly but no 24/7 security has been put in place as of 4/16  NEED CONTRACT IN PORTAL</t>
  </si>
  <si>
    <t>Committees Setup</t>
  </si>
  <si>
    <t>Have volunteers;  Need Board Approval</t>
  </si>
  <si>
    <t>Checking with Alfred on Tshirt price?</t>
  </si>
  <si>
    <t>Checking with Dennys for back area?</t>
  </si>
  <si>
    <t>Procedural Motions Hearing</t>
  </si>
  <si>
    <t>Volusia Circuit Court Marquis vs. COA</t>
  </si>
  <si>
    <t>Both Parties Agree Dismissal except COA entered $13,000 in attorney fee award</t>
  </si>
  <si>
    <t>STORM INSURANCE</t>
  </si>
  <si>
    <t>Lawfirm Engagement Contract?</t>
  </si>
  <si>
    <t>Lease extended through Sept 30, 2024;            NEED LEASE IN PORTAL</t>
  </si>
  <si>
    <t>Current Contract expires 9/30/24</t>
  </si>
  <si>
    <t>STRUCTURAL RESERVE STUDY</t>
  </si>
  <si>
    <t>Was introduced as priority for 2024 at Board mtg</t>
  </si>
  <si>
    <t>Patrick requested Nathan get quotes for same</t>
  </si>
  <si>
    <t>Nath forwards 1 quote from 2/27/2024 that has expired</t>
  </si>
  <si>
    <t>Need Sweep Account</t>
  </si>
  <si>
    <t>Getting Bank products on Sweep options presentation format from Vystar and Synovous</t>
  </si>
  <si>
    <t>Code Hearing 4/17/24</t>
  </si>
  <si>
    <t>DBR LLC fined $1,000 per day</t>
  </si>
  <si>
    <t>County Code Hearing 6/17</t>
  </si>
  <si>
    <t>FWB</t>
  </si>
  <si>
    <t>Orange fencing removed and remove COA from violation</t>
  </si>
  <si>
    <t>Paid Zmax $9,000 Trap Bags 12/23</t>
  </si>
  <si>
    <t>No contract and no Trap Bags</t>
  </si>
  <si>
    <t>Need Refund</t>
  </si>
  <si>
    <t>Paid GC Contractors $9,000 Trap Bags 6/22/24</t>
  </si>
  <si>
    <t>GC Contracters applied for permit day of 6/17 hearing; Work to begin 7/8/2024</t>
  </si>
  <si>
    <t>Fines are put in place $1,000 daily</t>
  </si>
  <si>
    <t>Long term reconciliation needed</t>
  </si>
  <si>
    <t>Dick Burke &amp; Nathan Wade</t>
  </si>
  <si>
    <t>Modernization in process</t>
  </si>
  <si>
    <t>Late notification Bike Week multiple tows and altercations - Bike Week Kim off Sat/Sun and left early Mon plus off Tues &amp; Wed; Many towed</t>
  </si>
  <si>
    <t>Kimberly is out for long weekend Thurs-Sun and we need Tomoka to provide onsite backup</t>
  </si>
  <si>
    <t>Kimberly Thomlinson</t>
  </si>
  <si>
    <t>Get all inclusive quotes for palm trees in front and fraun removals</t>
  </si>
  <si>
    <t>Garage Hearing Fine Assessed $1,000 per day</t>
  </si>
  <si>
    <t>County Code Hearing 6/17 Seawall</t>
  </si>
  <si>
    <t>Had to remove COA from Case</t>
  </si>
  <si>
    <t>NEED CONTRACT IN PORTAL; requested multiple times</t>
  </si>
  <si>
    <t>Patrick O'Donnel</t>
  </si>
  <si>
    <t>Board President suggests performance measures for new contract 24-25</t>
  </si>
  <si>
    <t>Big Tuna Monthly  Meet&amp;Mingle Candidates Running 2024</t>
  </si>
  <si>
    <t>Owner Portal Audit</t>
  </si>
  <si>
    <t>FirePump Proposal</t>
  </si>
  <si>
    <t>S.A.F.E.</t>
  </si>
  <si>
    <t>Proposal sent to Kim; need two additional?</t>
  </si>
  <si>
    <t>Ice Machines</t>
  </si>
  <si>
    <t>Need estimates for commercial ice machines CM called Pioneer Appliance, American Appliance,  Allens Appliance Service, Mark Appliance &amp; Refrigerator Repair</t>
  </si>
  <si>
    <t>Mark Appliance is $59.00 to diagnose that can be applied to overall costs if you go with his proposal</t>
  </si>
  <si>
    <t>Ricky and Susan / Sammy &amp; Tracy</t>
  </si>
  <si>
    <t>813 246-0046</t>
  </si>
  <si>
    <t>502 296-4636</t>
  </si>
  <si>
    <t>Linda Turkowski/ Mae</t>
  </si>
  <si>
    <t>Details were to be worked out; by 4/22 nothing to share with owners; additional mtg #5 6/27</t>
  </si>
  <si>
    <t>Mediation #6</t>
  </si>
  <si>
    <t xml:space="preserve">Details were to be worked out; by 7/15 nothing to share with owners; Need Plate survey </t>
  </si>
  <si>
    <t>We need to scrub owner list of access on every room and verify ; Carolyn Marquis has agreed to assist</t>
  </si>
  <si>
    <t>Confirm 2% increase or higher</t>
  </si>
  <si>
    <t>Followup</t>
  </si>
  <si>
    <t>Status of Pursuing Claim?</t>
  </si>
  <si>
    <t>Code Hearing 8/15/24</t>
  </si>
  <si>
    <t>Fines are put in place $500 daily</t>
  </si>
  <si>
    <t>Begin Discussions on New Prop&amp;Cas Policy 750k purchased  4/30/24</t>
  </si>
  <si>
    <t>CPA hired; stopped due to missing Jan 2021 Bank Statement $$</t>
  </si>
  <si>
    <t>Kimberly is working with Extreme Roof to begin work on 8/20/24</t>
  </si>
  <si>
    <t>Owners Paid 18,000 to GC and 9,000 to Zmax</t>
  </si>
  <si>
    <t>Bonnie posted a new temporary roof install would include 5th floor fix???  FB</t>
  </si>
  <si>
    <t>Maintenance &amp; Vendor Committee</t>
  </si>
  <si>
    <t>Committee reviewed contract, put feedback together so did Renata and forwarded to Tomoka</t>
  </si>
  <si>
    <t>COA Board</t>
  </si>
  <si>
    <t xml:space="preserve">Board approves Committees </t>
  </si>
  <si>
    <t>Communication Committee first meeting</t>
  </si>
  <si>
    <t>Discussion on purpose, upcoming key events and dates, how to reach all owners.</t>
  </si>
  <si>
    <t>Need to scrub portal list against Omega Glass list</t>
  </si>
  <si>
    <t>Need to plan coverage for holidays with security</t>
  </si>
  <si>
    <t>Patrick</t>
  </si>
  <si>
    <t>Requested to discuss with owner</t>
  </si>
  <si>
    <t>Mediation #7</t>
  </si>
  <si>
    <t>Everything remain unanswered:  Need Plate survey</t>
  </si>
  <si>
    <t>Mediation #8</t>
  </si>
  <si>
    <t>kimberly Thomplison</t>
  </si>
  <si>
    <t>Nathan forwards 3 quotes 6/5/24  for SIRS; Board agreed and had someone on property 6/19</t>
  </si>
  <si>
    <t>Carolyn requested results; Nathan said 1-2 months</t>
  </si>
  <si>
    <t>Committee is collecting quotes</t>
  </si>
  <si>
    <t>UNIT ACCESS</t>
  </si>
  <si>
    <t>PROJECT PLAN LAST UPDATED:  8/3/2024</t>
  </si>
  <si>
    <t xml:space="preserve">DBR Rules &amp; Fines </t>
  </si>
  <si>
    <t>Dave Hirosky</t>
  </si>
  <si>
    <t>Christianne Nahkla</t>
  </si>
  <si>
    <t>Frank Scaggs</t>
  </si>
  <si>
    <t>Billy Martin</t>
  </si>
  <si>
    <t>CHAIRPERSON</t>
  </si>
  <si>
    <t>DATE</t>
  </si>
  <si>
    <t>INCIDENT</t>
  </si>
  <si>
    <t>FEE</t>
  </si>
  <si>
    <t xml:space="preserve"> CAM NOT 1</t>
  </si>
  <si>
    <t>CAM NOT 2</t>
  </si>
  <si>
    <t>UNIT 465</t>
  </si>
  <si>
    <t>UNIT 1211</t>
  </si>
  <si>
    <t>CURRENT BALANCE</t>
  </si>
  <si>
    <t>DBR COMMUNICATION</t>
  </si>
  <si>
    <t>DBR FINANCE</t>
  </si>
  <si>
    <t xml:space="preserve">     RENATA GOZDZIAK</t>
  </si>
  <si>
    <t>CATEGORIES</t>
  </si>
  <si>
    <t xml:space="preserve">             DICK BURKE</t>
  </si>
  <si>
    <t>CAROLYN MARQUIS</t>
  </si>
  <si>
    <t>5th Floor contract not in portal as of 8/23</t>
  </si>
  <si>
    <t>INSURANCE POLICY</t>
  </si>
  <si>
    <t>Requested solution added for vote to BOD 8/29 Meeting</t>
  </si>
  <si>
    <t>Elevator bids, contracts are missing from portal</t>
  </si>
  <si>
    <t>Requested Tomoka availability to negotiate and Nathan setting meeting by 9/1/2024</t>
  </si>
  <si>
    <t>Minutes, Newsletter and Committee purpose submitted to BOD for 8/29/ Mtg approval</t>
  </si>
  <si>
    <t>Approval needed for additional security submitted</t>
  </si>
  <si>
    <t>Sun. 9am  Discrepancy with submitted property Survey and invoice for same</t>
  </si>
  <si>
    <t>Carolyn and Kimberly Meeting to go over list and draft mailer</t>
  </si>
  <si>
    <r>
      <rPr>
        <b/>
        <sz val="11"/>
        <color rgb="FF0070C0"/>
        <rFont val="Corbel"/>
        <family val="2"/>
        <scheme val="major"/>
      </rPr>
      <t>NEXT 30 DAY PRIORITIES:</t>
    </r>
    <r>
      <rPr>
        <b/>
        <sz val="11"/>
        <color theme="2" tint="-0.749961851863155"/>
        <rFont val="Corbel"/>
        <family val="2"/>
        <scheme val="major"/>
      </rPr>
      <t xml:space="preserve">    Roof   Seawall     Garage   Insurance    Pooldeck      Hallway AC      Year End Audits     Elevators    5th Floor          Tomoka     Windows/Doors     Security          Landscaping      Parking     Unit Access     SIRS    IceMachines     </t>
    </r>
  </si>
  <si>
    <t>Dick Burke</t>
  </si>
  <si>
    <t>Financial Committee &amp; Synovous Presentation</t>
  </si>
  <si>
    <t>Need Public Adjuster hired; but we are named insured and Developer owns policy</t>
  </si>
  <si>
    <t>8/22 Second inspection scheduled on property</t>
  </si>
  <si>
    <t>Peggy Defiglio</t>
  </si>
  <si>
    <t>Angie Thuli</t>
  </si>
  <si>
    <t>Mary Turman</t>
  </si>
  <si>
    <t>Connie Vanhouten</t>
  </si>
  <si>
    <t>Newsletter</t>
  </si>
  <si>
    <t>STATUS</t>
  </si>
  <si>
    <t>APPROVED</t>
  </si>
  <si>
    <t>TASK OWNER</t>
  </si>
  <si>
    <t>COST</t>
  </si>
  <si>
    <t>Submitted for BOD Approval</t>
  </si>
  <si>
    <t>Carolyn</t>
  </si>
  <si>
    <t>DBR Maintenance &amp; Vendor</t>
  </si>
  <si>
    <t>David Marquis</t>
  </si>
  <si>
    <t>Rob Maladono</t>
  </si>
  <si>
    <t>Greg Cole</t>
  </si>
  <si>
    <t>Lisa Baxter</t>
  </si>
  <si>
    <t>M request form</t>
  </si>
  <si>
    <t>Palm Trees</t>
  </si>
  <si>
    <t>Submitted to Kimberly</t>
  </si>
  <si>
    <t>Lisa Baxter Researching</t>
  </si>
  <si>
    <t>Security Firms</t>
  </si>
  <si>
    <t>Tomoka Contract</t>
  </si>
  <si>
    <t>Submitted to Nathan Wade for review</t>
  </si>
  <si>
    <t>Scheduling a meeting to negotiate</t>
  </si>
  <si>
    <t>Roger</t>
  </si>
  <si>
    <t>Lisa</t>
  </si>
  <si>
    <t>JULY MONTHLY STATEMENT</t>
  </si>
  <si>
    <t>AUDITOR</t>
  </si>
  <si>
    <t>PROJECT PLAN LAST UPDATED:  8/23/2024</t>
  </si>
  <si>
    <t>MEMBERS</t>
  </si>
  <si>
    <t>Sub Team Members</t>
  </si>
  <si>
    <t>Need hallway controls moved inside utility closet each floor</t>
  </si>
  <si>
    <t>ACTUALS</t>
  </si>
  <si>
    <t>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</si>
</sst>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_);\(&quot;$&quot;#,##0.00\)"/>
    <numFmt numFmtId="164" formatCode="[&lt;=9999999]###\-####;\(###\)\ ###\-####"/>
    <numFmt numFmtId="165" formatCode="0_);\(0\)"/>
  </numFmts>
  <fonts count="3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b/>
      <sz val="16"/>
      <color theme="4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26"/>
      <color theme="2" tint="-0.499984740745262"/>
      <name val="Corbel"/>
      <family val="2"/>
      <scheme val="major"/>
    </font>
    <font>
      <b/>
      <sz val="16"/>
      <color theme="2" tint="-0.749961851863155"/>
      <name val="Corbel"/>
      <family val="2"/>
      <scheme val="major"/>
    </font>
    <font>
      <b/>
      <sz val="11"/>
      <color theme="2" tint="-0.749961851863155"/>
      <name val="Corbel"/>
      <family val="2"/>
      <scheme val="major"/>
    </font>
    <font>
      <sz val="11"/>
      <color theme="0"/>
      <name val="Calibri"/>
      <family val="2"/>
      <scheme val="minor"/>
    </font>
    <font>
      <b/>
      <sz val="26"/>
      <color theme="3"/>
      <name val="Corbel"/>
      <family val="2"/>
      <scheme val="major"/>
    </font>
    <font>
      <b/>
      <sz val="11"/>
      <color theme="3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orbel"/>
      <family val="2"/>
      <scheme val="major"/>
    </font>
    <font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rgb="FF0070C0"/>
      <name val="Corbel"/>
      <family val="2"/>
      <scheme val="major"/>
    </font>
    <font>
      <b/>
      <sz val="22"/>
      <color theme="2" tint="-0.749992370372631"/>
      <name val="Lucida Console"/>
      <family val="3"/>
    </font>
    <font>
      <b/>
      <sz val="22"/>
      <color theme="2" tint="-0.749992370372631"/>
      <name val="Berlin Sans FB Demi"/>
      <family val="2"/>
    </font>
    <font>
      <sz val="22"/>
      <color theme="1"/>
      <name val="Calibri"/>
      <family val="2"/>
      <scheme val="minor"/>
    </font>
    <font>
      <b/>
      <sz val="12"/>
      <color theme="2" tint="-0.749961851863155"/>
      <name val="Corbel"/>
      <family val="2"/>
      <scheme val="major"/>
    </font>
    <font>
      <sz val="11"/>
      <color theme="2" tint="-0.749992370372631"/>
      <name val="Calibri"/>
      <family val="2"/>
      <scheme val="minor"/>
    </font>
    <font>
      <sz val="11"/>
      <color theme="1"/>
      <name val="Arial Black"/>
      <family val="2"/>
    </font>
    <font>
      <b/>
      <sz val="11"/>
      <color theme="1"/>
      <name val="Arial Black"/>
      <family val="2"/>
    </font>
    <font>
      <b/>
      <sz val="11"/>
      <color theme="0"/>
      <name val="Calibri"/>
      <family val="2"/>
      <scheme val="minor"/>
    </font>
    <font>
      <sz val="11"/>
      <color rgb="FFC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3E9248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3" tint="-0.24994659260841701"/>
      </top>
      <bottom style="double">
        <color theme="3" tint="-0.24994659260841701"/>
      </bottom>
      <diagonal/>
    </border>
    <border>
      <left/>
      <right/>
      <top/>
      <bottom style="thick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theme="0"/>
      </top>
      <bottom/>
      <diagonal/>
    </border>
  </borders>
  <cellStyleXfs count="20">
    <xf numFmtId="0" fontId="0" fillId="0" borderId="0" applyFill="0" applyBorder="0">
      <alignment horizontal="left" vertical="center" wrapText="1" indent="1"/>
    </xf>
    <xf numFmtId="0" fontId="8" fillId="2" borderId="2" applyAlignment="0">
      <alignment horizontal="left" vertical="center" indent="1"/>
    </xf>
    <xf numFmtId="0" fontId="8" fillId="2" borderId="2">
      <alignment horizontal="right" vertical="center"/>
    </xf>
    <xf numFmtId="0" fontId="9" fillId="3" borderId="2" applyAlignment="0">
      <alignment horizontal="left" vertical="center" indent="1"/>
    </xf>
    <xf numFmtId="0" fontId="2" fillId="0" borderId="1" applyNumberFormat="0" applyFill="0" applyAlignment="0" applyProtection="0"/>
    <xf numFmtId="0" fontId="11" fillId="0" borderId="0" applyFill="0" applyBorder="0">
      <alignment vertical="center" wrapText="1"/>
    </xf>
    <xf numFmtId="0" fontId="9" fillId="0" borderId="0">
      <alignment horizontal="right" vertical="center" indent="1"/>
    </xf>
    <xf numFmtId="165" fontId="6" fillId="0" borderId="0" applyFont="0" applyFill="0" applyBorder="0" applyProtection="0">
      <alignment horizontal="center" vertical="center"/>
    </xf>
    <xf numFmtId="7" fontId="4" fillId="2" borderId="0" applyFill="0" applyBorder="0">
      <alignment horizontal="right" vertical="center"/>
    </xf>
    <xf numFmtId="7" fontId="6" fillId="0" borderId="0" applyFont="0" applyFill="0" applyBorder="0" applyProtection="0">
      <alignment horizontal="right" vertical="center" indent="1"/>
    </xf>
    <xf numFmtId="0" fontId="3" fillId="3" borderId="2" applyAlignment="0">
      <alignment horizontal="left" vertical="center" wrapText="1" indent="1"/>
    </xf>
    <xf numFmtId="0" fontId="7" fillId="0" borderId="0">
      <alignment horizontal="left" vertical="center"/>
    </xf>
    <xf numFmtId="14" fontId="4" fillId="0" borderId="0" applyFill="0" applyBorder="0" applyAlignment="0">
      <alignment horizontal="right" vertical="center"/>
    </xf>
    <xf numFmtId="164" fontId="6" fillId="0" borderId="0" applyFont="0" applyFill="0" applyBorder="0" applyAlignment="0">
      <alignment wrapText="1"/>
    </xf>
    <xf numFmtId="14" fontId="6" fillId="0" borderId="0" applyFont="0" applyFill="0" applyBorder="0">
      <alignment horizontal="center" vertical="center" wrapText="1"/>
    </xf>
    <xf numFmtId="49" fontId="6" fillId="0" borderId="0" applyFont="0" applyFill="0" applyBorder="0">
      <alignment horizontal="center" vertical="center" wrapText="1"/>
    </xf>
    <xf numFmtId="0" fontId="3" fillId="2" borderId="0">
      <alignment horizontal="left" vertical="center" wrapText="1"/>
    </xf>
    <xf numFmtId="0" fontId="10" fillId="4" borderId="0" applyBorder="0">
      <alignment horizontal="center" vertical="center"/>
    </xf>
    <xf numFmtId="0" fontId="10" fillId="0" borderId="0">
      <alignment vertical="center" wrapText="1"/>
    </xf>
    <xf numFmtId="0" fontId="13" fillId="0" borderId="0" applyNumberFormat="0" applyFill="0" applyBorder="0" applyAlignment="0" applyProtection="0">
      <alignment horizontal="left" vertical="center" wrapText="1" indent="1"/>
    </xf>
  </cellStyleXfs>
  <cellXfs count="131">
    <xf numFmtId="0" fontId="0" fillId="0" borderId="0" xfId="0">
      <alignment horizontal="left" vertical="center" wrapText="1" indent="1"/>
    </xf>
    <xf numFmtId="0" fontId="0" fillId="0" borderId="0" xfId="0" applyFont="1">
      <alignment horizontal="left" vertical="center" wrapText="1" indent="1"/>
    </xf>
    <xf numFmtId="0" fontId="0" fillId="0" borderId="0" xfId="0" applyFont="1" applyFill="1">
      <alignment horizontal="left" vertical="center" wrapText="1" indent="1"/>
    </xf>
    <xf numFmtId="0" fontId="0" fillId="0" borderId="0" xfId="0" applyFont="1" applyFill="1" applyBorder="1">
      <alignment horizontal="left" vertical="center" wrapText="1" indent="1"/>
    </xf>
    <xf numFmtId="0" fontId="0" fillId="0" borderId="0" xfId="0" applyFill="1" applyBorder="1">
      <alignment horizontal="left" vertical="center" wrapText="1" indent="1"/>
    </xf>
    <xf numFmtId="0" fontId="5" fillId="0" borderId="0" xfId="0" applyFont="1" applyFill="1" applyBorder="1">
      <alignment horizontal="left" vertical="center" wrapText="1" indent="1"/>
    </xf>
    <xf numFmtId="0" fontId="9" fillId="0" borderId="0" xfId="6">
      <alignment horizontal="right" vertical="center" indent="1"/>
    </xf>
    <xf numFmtId="0" fontId="0" fillId="0" borderId="0" xfId="0" applyFill="1">
      <alignment horizontal="left" vertical="center" wrapText="1" indent="1"/>
    </xf>
    <xf numFmtId="0" fontId="3" fillId="2" borderId="0" xfId="16">
      <alignment horizontal="left" vertical="center" wrapText="1"/>
    </xf>
    <xf numFmtId="0" fontId="0" fillId="0" borderId="0" xfId="0" applyFont="1" applyFill="1" applyBorder="1">
      <alignment horizontal="left" vertical="center" wrapText="1" indent="1"/>
    </xf>
    <xf numFmtId="0" fontId="8" fillId="2" borderId="2" xfId="1">
      <alignment horizontal="left" vertical="center" indent="1"/>
    </xf>
    <xf numFmtId="0" fontId="11" fillId="0" borderId="0" xfId="5">
      <alignment vertical="center" wrapText="1"/>
    </xf>
    <xf numFmtId="14" fontId="4" fillId="2" borderId="2" xfId="12" applyFill="1" applyBorder="1" applyAlignment="1">
      <alignment horizontal="left" vertical="center" indent="1"/>
    </xf>
    <xf numFmtId="0" fontId="10" fillId="0" borderId="0" xfId="18">
      <alignment vertical="center" wrapText="1"/>
    </xf>
    <xf numFmtId="165" fontId="0" fillId="0" borderId="0" xfId="7" applyFont="1">
      <alignment horizontal="center" vertical="center"/>
    </xf>
    <xf numFmtId="14" fontId="0" fillId="0" borderId="0" xfId="14" applyFont="1">
      <alignment horizontal="center" vertical="center" wrapText="1"/>
    </xf>
    <xf numFmtId="7" fontId="0" fillId="0" borderId="0" xfId="9" applyFont="1">
      <alignment horizontal="right" vertical="center" indent="1"/>
    </xf>
    <xf numFmtId="0" fontId="10" fillId="0" borderId="0" xfId="18">
      <alignment vertical="center" wrapText="1"/>
    </xf>
    <xf numFmtId="0" fontId="8" fillId="2" borderId="2" xfId="1">
      <alignment horizontal="left" vertical="center" indent="1"/>
    </xf>
    <xf numFmtId="0" fontId="8" fillId="2" borderId="2" xfId="2">
      <alignment horizontal="right" vertical="center"/>
    </xf>
    <xf numFmtId="0" fontId="9" fillId="3" borderId="2" xfId="3">
      <alignment horizontal="left" vertical="center" indent="1"/>
    </xf>
    <xf numFmtId="0" fontId="3" fillId="3" borderId="2" xfId="10">
      <alignment horizontal="left" vertical="center" wrapText="1" indent="1"/>
    </xf>
    <xf numFmtId="0" fontId="13" fillId="0" borderId="0" xfId="19">
      <alignment horizontal="left" vertical="center" wrapText="1" indent="1"/>
    </xf>
    <xf numFmtId="0" fontId="14" fillId="0" borderId="0" xfId="0" applyFont="1" applyFill="1" applyBorder="1">
      <alignment horizontal="left" vertical="center" wrapText="1" indent="1"/>
    </xf>
    <xf numFmtId="0" fontId="15" fillId="5" borderId="0" xfId="0" applyFont="1" applyFill="1" applyBorder="1">
      <alignment horizontal="left" vertical="center" wrapText="1" indent="1"/>
    </xf>
    <xf numFmtId="7" fontId="14" fillId="0" borderId="0" xfId="0" applyNumberFormat="1" applyFont="1" applyFill="1" applyBorder="1" applyAlignment="1">
      <alignment horizontal="right" vertical="center" indent="1"/>
    </xf>
    <xf numFmtId="0" fontId="14" fillId="0" borderId="0" xfId="0" applyNumberFormat="1" applyFont="1" applyFill="1" applyBorder="1">
      <alignment horizontal="left" vertical="center" wrapText="1" indent="1"/>
    </xf>
    <xf numFmtId="14" fontId="14" fillId="0" borderId="0" xfId="14" applyFont="1">
      <alignment horizontal="center" vertical="center" wrapText="1"/>
    </xf>
    <xf numFmtId="0" fontId="2" fillId="2" borderId="0" xfId="0" applyFont="1" applyFill="1" applyBorder="1">
      <alignment horizontal="left" vertical="center" wrapText="1" indent="1"/>
    </xf>
    <xf numFmtId="0" fontId="2" fillId="2" borderId="0" xfId="0" applyFont="1" applyFill="1" applyBorder="1" applyAlignment="1">
      <alignment horizontal="center" vertical="center" wrapText="1"/>
    </xf>
    <xf numFmtId="0" fontId="10" fillId="9" borderId="0" xfId="17" applyFill="1">
      <alignment horizontal="center" vertical="center"/>
    </xf>
    <xf numFmtId="0" fontId="0" fillId="9" borderId="0" xfId="0" applyFill="1">
      <alignment horizontal="left" vertical="center" wrapText="1" indent="1"/>
    </xf>
    <xf numFmtId="0" fontId="0" fillId="0" borderId="0" xfId="0" applyNumberFormat="1" applyFont="1" applyFill="1" applyBorder="1">
      <alignment horizontal="left" vertical="center" wrapText="1" indent="1"/>
    </xf>
    <xf numFmtId="0" fontId="3" fillId="8" borderId="2" xfId="10" applyFill="1">
      <alignment horizontal="left" vertical="center" wrapText="1" indent="1"/>
    </xf>
    <xf numFmtId="0" fontId="2" fillId="0" borderId="0" xfId="0" applyFont="1">
      <alignment horizontal="left" vertical="center" wrapText="1" indent="1"/>
    </xf>
    <xf numFmtId="0" fontId="0" fillId="8" borderId="0" xfId="0" applyFill="1">
      <alignment horizontal="left" vertical="center" wrapText="1" indent="1"/>
    </xf>
    <xf numFmtId="0" fontId="10" fillId="10" borderId="0" xfId="0" applyFont="1" applyFill="1">
      <alignment horizontal="left" vertical="center" wrapText="1" indent="1"/>
    </xf>
    <xf numFmtId="0" fontId="2" fillId="0" borderId="3" xfId="0" applyFont="1" applyBorder="1">
      <alignment horizontal="left" vertical="center" wrapText="1" indent="1"/>
    </xf>
    <xf numFmtId="0" fontId="0" fillId="0" borderId="3" xfId="0" applyBorder="1">
      <alignment horizontal="left" vertical="center" wrapText="1" indent="1"/>
    </xf>
    <xf numFmtId="20" fontId="0" fillId="0" borderId="3" xfId="0" applyNumberFormat="1" applyBorder="1">
      <alignment horizontal="left" vertical="center" wrapText="1" indent="1"/>
    </xf>
    <xf numFmtId="14" fontId="16" fillId="0" borderId="0" xfId="14" applyFont="1">
      <alignment horizontal="center" vertical="center" wrapText="1"/>
    </xf>
    <xf numFmtId="0" fontId="10" fillId="5" borderId="0" xfId="0" applyFont="1" applyFill="1" applyBorder="1">
      <alignment horizontal="left" vertical="center" wrapText="1" indent="1"/>
    </xf>
    <xf numFmtId="165" fontId="0" fillId="3" borderId="0" xfId="7" applyFont="1" applyFill="1">
      <alignment horizontal="center" vertical="center"/>
    </xf>
    <xf numFmtId="0" fontId="0" fillId="3" borderId="0" xfId="0" applyFill="1">
      <alignment horizontal="left" vertical="center" wrapText="1" indent="1"/>
    </xf>
    <xf numFmtId="14" fontId="16" fillId="3" borderId="0" xfId="14" applyFont="1" applyFill="1">
      <alignment horizontal="center" vertical="center" wrapText="1"/>
    </xf>
    <xf numFmtId="14" fontId="0" fillId="3" borderId="0" xfId="14" applyFont="1" applyFill="1">
      <alignment horizontal="center" vertical="center" wrapText="1"/>
    </xf>
    <xf numFmtId="7" fontId="0" fillId="3" borderId="0" xfId="9" applyFont="1" applyFill="1">
      <alignment horizontal="right" vertical="center" indent="1"/>
    </xf>
    <xf numFmtId="0" fontId="13" fillId="3" borderId="0" xfId="19" applyFill="1">
      <alignment horizontal="left" vertical="center" wrapText="1" indent="1"/>
    </xf>
    <xf numFmtId="14" fontId="14" fillId="3" borderId="0" xfId="14" applyFont="1" applyFill="1">
      <alignment horizontal="center" vertical="center" wrapText="1"/>
    </xf>
    <xf numFmtId="165" fontId="2" fillId="2" borderId="0" xfId="7" applyFont="1" applyFill="1" applyBorder="1">
      <alignment horizontal="center" vertical="center"/>
    </xf>
    <xf numFmtId="0" fontId="10" fillId="7" borderId="0" xfId="0" applyFont="1" applyFill="1">
      <alignment horizontal="left" vertical="center" wrapText="1" indent="1"/>
    </xf>
    <xf numFmtId="0" fontId="15" fillId="3" borderId="0" xfId="0" applyFont="1" applyFill="1" applyBorder="1">
      <alignment horizontal="left" vertical="center" wrapText="1" indent="1"/>
    </xf>
    <xf numFmtId="0" fontId="10" fillId="3" borderId="0" xfId="0" applyFont="1" applyFill="1">
      <alignment horizontal="left" vertical="center" wrapText="1" indent="1"/>
    </xf>
    <xf numFmtId="0" fontId="10" fillId="0" borderId="0" xfId="0" applyFont="1" applyFill="1">
      <alignment horizontal="left" vertical="center" wrapText="1" indent="1"/>
    </xf>
    <xf numFmtId="14" fontId="18" fillId="0" borderId="0" xfId="14" applyFont="1">
      <alignment horizontal="center" vertical="center" wrapText="1"/>
    </xf>
    <xf numFmtId="0" fontId="10" fillId="3" borderId="0" xfId="0" applyFont="1" applyFill="1" applyBorder="1">
      <alignment horizontal="left" vertical="center" wrapText="1" indent="1"/>
    </xf>
    <xf numFmtId="0" fontId="2" fillId="0" borderId="0" xfId="0" applyFont="1" applyBorder="1">
      <alignment horizontal="left" vertical="center" wrapText="1" indent="1"/>
    </xf>
    <xf numFmtId="0" fontId="0" fillId="0" borderId="0" xfId="0" applyBorder="1">
      <alignment horizontal="left" vertical="center" wrapText="1" indent="1"/>
    </xf>
    <xf numFmtId="0" fontId="0" fillId="0" borderId="3" xfId="0" applyNumberFormat="1" applyBorder="1">
      <alignment horizontal="left" vertical="center" wrapText="1" indent="1"/>
    </xf>
    <xf numFmtId="0" fontId="0" fillId="0" borderId="0" xfId="0" applyNumberFormat="1">
      <alignment horizontal="left" vertical="center" wrapText="1" indent="1"/>
    </xf>
    <xf numFmtId="0" fontId="10" fillId="11" borderId="0" xfId="0" applyFont="1" applyFill="1" applyBorder="1">
      <alignment horizontal="left" vertical="center" wrapText="1" indent="1"/>
    </xf>
    <xf numFmtId="0" fontId="10" fillId="0" borderId="0" xfId="0" applyFont="1" applyFill="1" applyBorder="1">
      <alignment horizontal="left" vertical="center" wrapText="1" indent="1"/>
    </xf>
    <xf numFmtId="0" fontId="0" fillId="11" borderId="0" xfId="0" applyFill="1">
      <alignment horizontal="left" vertical="center" wrapText="1" indent="1"/>
    </xf>
    <xf numFmtId="165" fontId="0" fillId="11" borderId="0" xfId="7" applyFont="1" applyFill="1">
      <alignment horizontal="center" vertical="center"/>
    </xf>
    <xf numFmtId="14" fontId="16" fillId="11" borderId="0" xfId="14" applyFont="1" applyFill="1">
      <alignment horizontal="center" vertical="center" wrapText="1"/>
    </xf>
    <xf numFmtId="14" fontId="0" fillId="11" borderId="0" xfId="14" applyFont="1" applyFill="1">
      <alignment horizontal="center" vertical="center" wrapText="1"/>
    </xf>
    <xf numFmtId="7" fontId="0" fillId="11" borderId="0" xfId="9" applyFont="1" applyFill="1">
      <alignment horizontal="right" vertical="center" indent="1"/>
    </xf>
    <xf numFmtId="0" fontId="13" fillId="11" borderId="0" xfId="19" applyFill="1">
      <alignment horizontal="left" vertical="center" wrapText="1" indent="1"/>
    </xf>
    <xf numFmtId="165" fontId="0" fillId="0" borderId="0" xfId="7" applyFont="1" applyFill="1">
      <alignment horizontal="center" vertical="center"/>
    </xf>
    <xf numFmtId="14" fontId="16" fillId="0" borderId="0" xfId="14" applyFont="1" applyFill="1">
      <alignment horizontal="center" vertical="center" wrapText="1"/>
    </xf>
    <xf numFmtId="14" fontId="0" fillId="0" borderId="0" xfId="14" applyFont="1" applyFill="1">
      <alignment horizontal="center" vertical="center" wrapText="1"/>
    </xf>
    <xf numFmtId="7" fontId="0" fillId="0" borderId="0" xfId="9" applyFont="1" applyFill="1">
      <alignment horizontal="right" vertical="center" indent="1"/>
    </xf>
    <xf numFmtId="0" fontId="13" fillId="0" borderId="0" xfId="19" applyFill="1">
      <alignment horizontal="left" vertical="center" wrapText="1" indent="1"/>
    </xf>
    <xf numFmtId="14" fontId="14" fillId="0" borderId="0" xfId="14" applyFont="1" applyFill="1">
      <alignment horizontal="center" vertical="center" wrapText="1"/>
    </xf>
    <xf numFmtId="0" fontId="0" fillId="0" borderId="0" xfId="0" applyAlignment="1">
      <alignment horizontal="left" vertical="center" wrapText="1"/>
    </xf>
    <xf numFmtId="165" fontId="0" fillId="0" borderId="0" xfId="7" applyFont="1" applyAlignment="1">
      <alignment horizontal="center" vertical="center" wrapText="1"/>
    </xf>
    <xf numFmtId="14" fontId="18" fillId="0" borderId="0" xfId="14" applyFont="1" applyAlignment="1">
      <alignment horizontal="center" vertical="center" wrapText="1"/>
    </xf>
    <xf numFmtId="14" fontId="0" fillId="0" borderId="0" xfId="14" applyFont="1" applyAlignment="1">
      <alignment horizontal="center" vertical="center" wrapText="1"/>
    </xf>
    <xf numFmtId="0" fontId="10" fillId="10" borderId="0" xfId="0" applyFont="1" applyFill="1" applyAlignment="1">
      <alignment horizontal="left" vertical="center" wrapText="1"/>
    </xf>
    <xf numFmtId="7" fontId="0" fillId="0" borderId="0" xfId="9" applyFont="1" applyAlignment="1">
      <alignment horizontal="right" vertical="center" wrapText="1"/>
    </xf>
    <xf numFmtId="0" fontId="13" fillId="0" borderId="0" xfId="19" applyAlignment="1">
      <alignment horizontal="left" vertical="center" wrapText="1"/>
    </xf>
    <xf numFmtId="0" fontId="10" fillId="11" borderId="0" xfId="0" applyFont="1" applyFill="1">
      <alignment horizontal="left" vertical="center" wrapText="1" indent="1"/>
    </xf>
    <xf numFmtId="0" fontId="0" fillId="3" borderId="0" xfId="0" applyFont="1" applyFill="1">
      <alignment horizontal="left" vertical="center" wrapText="1" indent="1"/>
    </xf>
    <xf numFmtId="0" fontId="14" fillId="3" borderId="0" xfId="0" applyFont="1" applyFill="1" applyBorder="1">
      <alignment horizontal="left" vertical="center" wrapText="1" indent="1"/>
    </xf>
    <xf numFmtId="7" fontId="14" fillId="3" borderId="0" xfId="0" applyNumberFormat="1" applyFont="1" applyFill="1" applyBorder="1" applyAlignment="1">
      <alignment horizontal="right" vertical="center" indent="1"/>
    </xf>
    <xf numFmtId="0" fontId="14" fillId="3" borderId="0" xfId="0" applyNumberFormat="1" applyFont="1" applyFill="1" applyBorder="1">
      <alignment horizontal="left" vertical="center" wrapText="1" indent="1"/>
    </xf>
    <xf numFmtId="0" fontId="19" fillId="0" borderId="0" xfId="19" applyFont="1">
      <alignment horizontal="left" vertical="center" wrapText="1" indent="1"/>
    </xf>
    <xf numFmtId="0" fontId="8" fillId="2" borderId="2" xfId="2">
      <alignment horizontal="right" vertical="center"/>
    </xf>
    <xf numFmtId="0" fontId="10" fillId="0" borderId="0" xfId="18">
      <alignment vertical="center" wrapText="1"/>
    </xf>
    <xf numFmtId="0" fontId="3" fillId="3" borderId="2" xfId="10">
      <alignment horizontal="left" vertical="center" wrapText="1" indent="1"/>
    </xf>
    <xf numFmtId="0" fontId="10" fillId="0" borderId="0" xfId="18">
      <alignment vertical="center" wrapText="1"/>
    </xf>
    <xf numFmtId="0" fontId="3" fillId="3" borderId="2" xfId="10">
      <alignment horizontal="left" vertical="center" wrapText="1" indent="1"/>
    </xf>
    <xf numFmtId="0" fontId="8" fillId="2" borderId="2" xfId="2">
      <alignment horizontal="right" vertical="center"/>
    </xf>
    <xf numFmtId="0" fontId="25" fillId="0" borderId="0" xfId="18" applyFont="1" applyAlignment="1">
      <alignment horizontal="center" vertical="center" wrapText="1"/>
    </xf>
    <xf numFmtId="0" fontId="10" fillId="9" borderId="0" xfId="17" applyFont="1" applyFill="1">
      <alignment horizontal="center" vertical="center"/>
    </xf>
    <xf numFmtId="0" fontId="10" fillId="9" borderId="0" xfId="0" applyFont="1" applyFill="1">
      <alignment horizontal="left" vertical="center" wrapText="1" indent="1"/>
    </xf>
    <xf numFmtId="0" fontId="15" fillId="0" borderId="0" xfId="0" applyFont="1" applyFill="1" applyBorder="1">
      <alignment horizontal="left" vertical="center" wrapText="1" indent="1"/>
    </xf>
    <xf numFmtId="0" fontId="26" fillId="0" borderId="0" xfId="18" applyFont="1">
      <alignment vertical="center" wrapText="1"/>
    </xf>
    <xf numFmtId="0" fontId="27" fillId="0" borderId="0" xfId="18" applyFont="1">
      <alignment vertical="center" wrapText="1"/>
    </xf>
    <xf numFmtId="0" fontId="10" fillId="6" borderId="2" xfId="10" applyFont="1" applyFill="1">
      <alignment horizontal="left" vertical="center" wrapText="1" indent="1"/>
    </xf>
    <xf numFmtId="164" fontId="10" fillId="7" borderId="2" xfId="13" applyFont="1" applyFill="1" applyBorder="1" applyAlignment="1">
      <alignment horizontal="left" vertical="center" wrapText="1" indent="1"/>
    </xf>
    <xf numFmtId="164" fontId="3" fillId="7" borderId="2" xfId="13" applyFont="1" applyFill="1" applyBorder="1" applyAlignment="1">
      <alignment horizontal="left" vertical="center" wrapText="1" indent="1"/>
    </xf>
    <xf numFmtId="0" fontId="8" fillId="2" borderId="2" xfId="2">
      <alignment horizontal="right" vertical="center"/>
    </xf>
    <xf numFmtId="0" fontId="17" fillId="2" borderId="2" xfId="1" applyFont="1">
      <alignment horizontal="left" vertical="center" indent="1"/>
    </xf>
    <xf numFmtId="0" fontId="9" fillId="3" borderId="2" xfId="3">
      <alignment horizontal="left" vertical="center" indent="1"/>
    </xf>
    <xf numFmtId="0" fontId="10" fillId="0" borderId="0" xfId="18">
      <alignment vertical="center" wrapText="1"/>
    </xf>
    <xf numFmtId="0" fontId="12" fillId="3" borderId="2" xfId="10" applyFont="1">
      <alignment horizontal="left" vertical="center" wrapText="1" indent="1"/>
    </xf>
    <xf numFmtId="0" fontId="3" fillId="3" borderId="2" xfId="10">
      <alignment horizontal="left" vertical="center" wrapText="1" indent="1"/>
    </xf>
    <xf numFmtId="0" fontId="13" fillId="3" borderId="2" xfId="19" applyFill="1" applyBorder="1">
      <alignment horizontal="left" vertical="center" wrapText="1" indent="1"/>
    </xf>
    <xf numFmtId="0" fontId="21" fillId="0" borderId="0" xfId="5" applyFont="1" applyAlignment="1">
      <alignment vertical="center" wrapText="1"/>
    </xf>
    <xf numFmtId="0" fontId="22" fillId="0" borderId="0" xfId="5" applyFont="1" applyAlignment="1">
      <alignment vertical="center" wrapText="1"/>
    </xf>
    <xf numFmtId="0" fontId="23" fillId="0" borderId="0" xfId="0" applyFont="1" applyAlignment="1">
      <alignment horizontal="left" vertical="center" wrapText="1" indent="1"/>
    </xf>
    <xf numFmtId="0" fontId="9" fillId="3" borderId="4" xfId="3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9" fillId="3" borderId="0" xfId="3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9" fillId="3" borderId="2" xfId="3" applyAlignment="1">
      <alignment horizontal="left" vertical="center" wrapText="1" indent="1"/>
    </xf>
    <xf numFmtId="0" fontId="0" fillId="0" borderId="2" xfId="0" applyBorder="1" applyAlignment="1">
      <alignment horizontal="left" vertical="center" wrapText="1" indent="1"/>
    </xf>
    <xf numFmtId="7" fontId="0" fillId="0" borderId="0" xfId="9" applyFon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24" fillId="2" borderId="2" xfId="2" applyFont="1">
      <alignment horizontal="right" vertical="center"/>
    </xf>
    <xf numFmtId="0" fontId="3" fillId="3" borderId="2" xfId="10" applyFont="1">
      <alignment horizontal="left" vertical="center" wrapText="1" indent="1"/>
    </xf>
    <xf numFmtId="0" fontId="23" fillId="0" borderId="0" xfId="0" applyFont="1" applyAlignment="1">
      <alignment horizontal="left" vertical="center" wrapText="1"/>
    </xf>
    <xf numFmtId="14" fontId="29" fillId="0" borderId="0" xfId="14" applyFont="1">
      <alignment horizontal="center" vertical="center" wrapText="1"/>
    </xf>
    <xf numFmtId="14" fontId="28" fillId="12" borderId="0" xfId="14" applyFont="1" applyFill="1">
      <alignment horizontal="center" vertical="center" wrapText="1"/>
    </xf>
    <xf numFmtId="7" fontId="29" fillId="0" borderId="0" xfId="9" applyFont="1">
      <alignment horizontal="right" vertical="center" indent="1"/>
    </xf>
    <xf numFmtId="0" fontId="29" fillId="3" borderId="0" xfId="0" applyFont="1" applyFill="1">
      <alignment horizontal="left" vertical="center" wrapText="1" indent="1"/>
    </xf>
    <xf numFmtId="0" fontId="0" fillId="11" borderId="0" xfId="0" applyFont="1" applyFill="1" applyBorder="1">
      <alignment horizontal="left" vertical="center" wrapText="1" indent="1"/>
    </xf>
    <xf numFmtId="0" fontId="28" fillId="12" borderId="0" xfId="0" applyFont="1" applyFill="1">
      <alignment horizontal="left" vertical="center" wrapText="1" indent="1"/>
    </xf>
    <xf numFmtId="0" fontId="3" fillId="3" borderId="0" xfId="10" applyBorder="1">
      <alignment horizontal="left" vertical="center" wrapText="1" indent="1"/>
    </xf>
    <xf numFmtId="14" fontId="8" fillId="2" borderId="2" xfId="1" applyNumberFormat="1">
      <alignment horizontal="left" vertical="center" indent="1"/>
    </xf>
  </cellXfs>
  <cellStyles count="20">
    <cellStyle name="Comma" xfId="7" builtinId="3" customBuiltin="1"/>
    <cellStyle name="Currency" xfId="8" builtinId="4" customBuiltin="1"/>
    <cellStyle name="Currency [0]" xfId="9" builtinId="7" customBuiltin="1"/>
    <cellStyle name="Date" xfId="14"/>
    <cellStyle name="Heading 1" xfId="1" builtinId="16" customBuiltin="1"/>
    <cellStyle name="Heading 2" xfId="2" builtinId="17" customBuiltin="1"/>
    <cellStyle name="Heading 3" xfId="3" builtinId="18" customBuiltin="1"/>
    <cellStyle name="Heading 4" xfId="6" builtinId="19" customBuiltin="1"/>
    <cellStyle name="Hyperlink" xfId="19" builtinId="8"/>
    <cellStyle name="Input" xfId="10" builtinId="20" customBuiltin="1"/>
    <cellStyle name="Inventory Date" xfId="12"/>
    <cellStyle name="Item table heading" xfId="17"/>
    <cellStyle name="Normal" xfId="0" builtinId="0" customBuiltin="1"/>
    <cellStyle name="Note" xfId="16" builtinId="10" customBuiltin="1"/>
    <cellStyle name="Phone" xfId="13"/>
    <cellStyle name="Seriel Number" xfId="15"/>
    <cellStyle name="Title" xfId="5" builtinId="15" customBuiltin="1"/>
    <cellStyle name="Title 2" xfId="11"/>
    <cellStyle name="Total" xfId="4" builtinId="25" customBuiltin="1"/>
    <cellStyle name="z Hidden Text" xfId="18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color theme="2" tint="-0.749961851863155"/>
      </font>
      <border>
        <bottom style="thin">
          <color theme="2" tint="-0.499984740745262"/>
        </bottom>
        <vertical/>
        <horizontal/>
      </border>
    </dxf>
    <dxf>
      <font>
        <b val="0"/>
        <i val="0"/>
        <sz val="11"/>
        <color theme="1"/>
      </font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>
          <bgColor theme="2" tint="-0.749961851863155"/>
        </patternFill>
      </fill>
    </dxf>
    <dxf>
      <fill>
        <patternFill patternType="solid">
          <fgColor theme="5" tint="0.79995117038483843"/>
          <bgColor theme="2" tint="-9.9948118533890809E-2"/>
        </patternFill>
      </fill>
    </dxf>
    <dxf>
      <fill>
        <patternFill patternType="solid">
          <fgColor theme="5" tint="0.79992065187536243"/>
          <bgColor theme="0" tint="-4.9989318521683403E-2"/>
        </patternFill>
      </fill>
    </dxf>
    <dxf>
      <font>
        <b/>
        <color theme="1"/>
      </font>
    </dxf>
    <dxf>
      <font>
        <b/>
        <i val="0"/>
        <color auto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 patternType="solid">
          <fgColor theme="5"/>
          <bgColor theme="2" tint="-0.749961851863155"/>
        </patternFill>
      </fill>
      <border>
        <left style="thin">
          <color theme="3"/>
        </left>
        <right style="thin">
          <color theme="3"/>
        </right>
      </border>
    </dxf>
    <dxf>
      <font>
        <color theme="3" tint="-0.499984740745262"/>
      </font>
    </dxf>
  </dxfs>
  <tableStyles count="2" defaultTableStyle="Home Inventory" defaultPivotStyle="PivotStyleLight16">
    <tableStyle name="Home Inventory" pivot="0" count="7">
      <tableStyleElement type="wholeTable" dxfId="20"/>
      <tableStyleElement type="headerRow" dxfId="19"/>
      <tableStyleElement type="totalRow" dxfId="18"/>
      <tableStyleElement type="lastColumn" dxfId="17"/>
      <tableStyleElement type="firstRowStripe" dxfId="16"/>
      <tableStyleElement type="firstColumnStripe" dxfId="15"/>
      <tableStyleElement type="firstTotalCell" dxfId="14"/>
    </tableStyle>
    <tableStyle name="Home Inventory Slicer" pivot="0" table="0" count="10">
      <tableStyleElement type="wholeTable" dxfId="13"/>
      <tableStyleElement type="headerRow" dxfId="1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0066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F0EAB0"/>
      <rgbColor rgb="00EAEAEA"/>
      <rgbColor rgb="0099CCFF"/>
      <rgbColor rgb="00F2F8EA"/>
      <rgbColor rgb="00CC99FF"/>
      <rgbColor rgb="00BDDAB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DE64"/>
      <color rgb="FF3E9248"/>
    </mruColors>
  </colors>
  <extLst>
    <ext xmlns:x14="http://schemas.microsoft.com/office/spreadsheetml/2009/9/main" uri="{46F421CA-312F-682f-3DD2-61675219B42D}">
      <x14:dxfs count="8">
        <dxf>
          <font>
            <color theme="1"/>
          </font>
          <fill>
            <patternFill patternType="solid">
              <fgColor auto="1"/>
              <bgColor theme="0" tint="-0.34998626667073579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1"/>
          </font>
          <fill>
            <patternFill patternType="solid">
              <fgColor auto="1"/>
              <bgColor theme="0" tint="-0.2499465926084170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1"/>
          </font>
          <fill>
            <patternFill patternType="solid">
              <fgColor auto="1"/>
              <bgColor theme="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1"/>
          </font>
          <fill>
            <patternFill patternType="solid">
              <fgColor auto="1"/>
              <bgColor theme="5"/>
            </patternFill>
          </fill>
          <border>
            <left style="thin">
              <color theme="3"/>
            </left>
            <right style="thin">
              <color theme="3"/>
            </right>
            <top style="thin">
              <color theme="3"/>
            </top>
            <bottom style="thin">
              <color theme="3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auto="1"/>
              <bgColor theme="0" tint="-0.14996795556505021"/>
            </patternFill>
          </fill>
          <border>
            <left style="thin">
              <color theme="3"/>
            </left>
            <right style="thin">
              <color theme="3"/>
            </right>
            <top style="thin">
              <color theme="3"/>
            </top>
            <bottom style="thin">
              <color theme="3"/>
            </bottom>
            <vertical/>
            <horizontal/>
          </border>
        </dxf>
        <dxf>
          <font>
            <color theme="1"/>
          </font>
          <fill>
            <patternFill patternType="solid">
              <fgColor auto="1"/>
              <bgColor theme="5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828282"/>
          </font>
          <fill>
            <patternFill patternType="solid">
              <fgColor auto="1"/>
              <bgColor theme="0" tint="-0.14996795556505021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theme="1"/>
          </font>
          <fill>
            <patternFill patternType="none">
              <fgColor auto="1"/>
              <bgColor auto="1"/>
            </patternFill>
          </fill>
          <border>
            <left style="thin">
              <color theme="5"/>
            </left>
            <right style="thin">
              <color theme="5"/>
            </right>
            <top style="thin">
              <color theme="5"/>
            </top>
            <bottom style="thin">
              <color theme="5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Home Inventory Slicer">
        <x14:slicerStyle name="Home Inventory Slic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190506</xdr:colOff>
      <xdr:row>5</xdr:row>
      <xdr:rowOff>76199</xdr:rowOff>
    </xdr:from>
    <xdr:to>
      <xdr:col>1</xdr:col>
      <xdr:colOff>501736</xdr:colOff>
      <xdr:row>6</xdr:row>
      <xdr:rowOff>112482</xdr:rowOff>
    </xdr:to>
    <xdr:grpSp>
      <xdr:nvGrpSpPr>
        <xdr:cNvPr id="19" name="Envelope icon group" descr="Envelop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pSpPr>
          <a:grpSpLocks noChangeAspect="1"/>
        </xdr:cNvGrpSpPr>
      </xdr:nvGrpSpPr>
      <xdr:grpSpPr>
        <a:xfrm>
          <a:off x="371481" y="2047874"/>
          <a:ext cx="311230" cy="264883"/>
          <a:chOff x="1847850" y="4562475"/>
          <a:chExt cx="447675" cy="381000"/>
        </a:xfrm>
        <a:solidFill>
          <a:schemeClr val="bg2">
            <a:lumMod val="50000"/>
          </a:schemeClr>
        </a:solidFill>
      </xdr:grpSpPr>
      <xdr:sp macro="" textlink="">
        <xdr:nvSpPr>
          <xdr:cNvPr id="20" name="Freeform 16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>
            <a:spLocks/>
          </xdr:cNvSpPr>
        </xdr:nvSpPr>
        <xdr:spPr bwMode="auto">
          <a:xfrm>
            <a:off x="1847850" y="4695825"/>
            <a:ext cx="447675" cy="247650"/>
          </a:xfrm>
          <a:custGeom>
            <a:avLst/>
            <a:gdLst>
              <a:gd name="T0" fmla="*/ 6 w 517"/>
              <a:gd name="T1" fmla="*/ 0 h 280"/>
              <a:gd name="T2" fmla="*/ 218 w 517"/>
              <a:gd name="T3" fmla="*/ 172 h 280"/>
              <a:gd name="T4" fmla="*/ 218 w 517"/>
              <a:gd name="T5" fmla="*/ 173 h 280"/>
              <a:gd name="T6" fmla="*/ 230 w 517"/>
              <a:gd name="T7" fmla="*/ 180 h 280"/>
              <a:gd name="T8" fmla="*/ 245 w 517"/>
              <a:gd name="T9" fmla="*/ 184 h 280"/>
              <a:gd name="T10" fmla="*/ 259 w 517"/>
              <a:gd name="T11" fmla="*/ 186 h 280"/>
              <a:gd name="T12" fmla="*/ 273 w 517"/>
              <a:gd name="T13" fmla="*/ 184 h 280"/>
              <a:gd name="T14" fmla="*/ 287 w 517"/>
              <a:gd name="T15" fmla="*/ 179 h 280"/>
              <a:gd name="T16" fmla="*/ 300 w 517"/>
              <a:gd name="T17" fmla="*/ 172 h 280"/>
              <a:gd name="T18" fmla="*/ 300 w 517"/>
              <a:gd name="T19" fmla="*/ 171 h 280"/>
              <a:gd name="T20" fmla="*/ 379 w 517"/>
              <a:gd name="T21" fmla="*/ 108 h 280"/>
              <a:gd name="T22" fmla="*/ 492 w 517"/>
              <a:gd name="T23" fmla="*/ 16 h 280"/>
              <a:gd name="T24" fmla="*/ 511 w 517"/>
              <a:gd name="T25" fmla="*/ 0 h 280"/>
              <a:gd name="T26" fmla="*/ 515 w 517"/>
              <a:gd name="T27" fmla="*/ 11 h 280"/>
              <a:gd name="T28" fmla="*/ 516 w 517"/>
              <a:gd name="T29" fmla="*/ 21 h 280"/>
              <a:gd name="T30" fmla="*/ 517 w 517"/>
              <a:gd name="T31" fmla="*/ 232 h 280"/>
              <a:gd name="T32" fmla="*/ 515 w 517"/>
              <a:gd name="T33" fmla="*/ 246 h 280"/>
              <a:gd name="T34" fmla="*/ 508 w 517"/>
              <a:gd name="T35" fmla="*/ 259 h 280"/>
              <a:gd name="T36" fmla="*/ 373 w 517"/>
              <a:gd name="T37" fmla="*/ 158 h 280"/>
              <a:gd name="T38" fmla="*/ 371 w 517"/>
              <a:gd name="T39" fmla="*/ 157 h 280"/>
              <a:gd name="T40" fmla="*/ 368 w 517"/>
              <a:gd name="T41" fmla="*/ 156 h 280"/>
              <a:gd name="T42" fmla="*/ 366 w 517"/>
              <a:gd name="T43" fmla="*/ 157 h 280"/>
              <a:gd name="T44" fmla="*/ 364 w 517"/>
              <a:gd name="T45" fmla="*/ 159 h 280"/>
              <a:gd name="T46" fmla="*/ 362 w 517"/>
              <a:gd name="T47" fmla="*/ 163 h 280"/>
              <a:gd name="T48" fmla="*/ 362 w 517"/>
              <a:gd name="T49" fmla="*/ 165 h 280"/>
              <a:gd name="T50" fmla="*/ 363 w 517"/>
              <a:gd name="T51" fmla="*/ 168 h 280"/>
              <a:gd name="T52" fmla="*/ 365 w 517"/>
              <a:gd name="T53" fmla="*/ 170 h 280"/>
              <a:gd name="T54" fmla="*/ 499 w 517"/>
              <a:gd name="T55" fmla="*/ 269 h 280"/>
              <a:gd name="T56" fmla="*/ 485 w 517"/>
              <a:gd name="T57" fmla="*/ 277 h 280"/>
              <a:gd name="T58" fmla="*/ 468 w 517"/>
              <a:gd name="T59" fmla="*/ 280 h 280"/>
              <a:gd name="T60" fmla="*/ 49 w 517"/>
              <a:gd name="T61" fmla="*/ 280 h 280"/>
              <a:gd name="T62" fmla="*/ 33 w 517"/>
              <a:gd name="T63" fmla="*/ 278 h 280"/>
              <a:gd name="T64" fmla="*/ 20 w 517"/>
              <a:gd name="T65" fmla="*/ 270 h 280"/>
              <a:gd name="T66" fmla="*/ 153 w 517"/>
              <a:gd name="T67" fmla="*/ 170 h 280"/>
              <a:gd name="T68" fmla="*/ 155 w 517"/>
              <a:gd name="T69" fmla="*/ 168 h 280"/>
              <a:gd name="T70" fmla="*/ 156 w 517"/>
              <a:gd name="T71" fmla="*/ 165 h 280"/>
              <a:gd name="T72" fmla="*/ 156 w 517"/>
              <a:gd name="T73" fmla="*/ 163 h 280"/>
              <a:gd name="T74" fmla="*/ 155 w 517"/>
              <a:gd name="T75" fmla="*/ 159 h 280"/>
              <a:gd name="T76" fmla="*/ 153 w 517"/>
              <a:gd name="T77" fmla="*/ 157 h 280"/>
              <a:gd name="T78" fmla="*/ 150 w 517"/>
              <a:gd name="T79" fmla="*/ 156 h 280"/>
              <a:gd name="T80" fmla="*/ 148 w 517"/>
              <a:gd name="T81" fmla="*/ 157 h 280"/>
              <a:gd name="T82" fmla="*/ 145 w 517"/>
              <a:gd name="T83" fmla="*/ 158 h 280"/>
              <a:gd name="T84" fmla="*/ 10 w 517"/>
              <a:gd name="T85" fmla="*/ 260 h 280"/>
              <a:gd name="T86" fmla="*/ 2 w 517"/>
              <a:gd name="T87" fmla="*/ 247 h 280"/>
              <a:gd name="T88" fmla="*/ 0 w 517"/>
              <a:gd name="T89" fmla="*/ 232 h 280"/>
              <a:gd name="T90" fmla="*/ 0 w 517"/>
              <a:gd name="T91" fmla="*/ 228 h 280"/>
              <a:gd name="T92" fmla="*/ 0 w 517"/>
              <a:gd name="T93" fmla="*/ 218 h 280"/>
              <a:gd name="T94" fmla="*/ 0 w 517"/>
              <a:gd name="T95" fmla="*/ 203 h 280"/>
              <a:gd name="T96" fmla="*/ 0 w 517"/>
              <a:gd name="T97" fmla="*/ 184 h 280"/>
              <a:gd name="T98" fmla="*/ 0 w 517"/>
              <a:gd name="T99" fmla="*/ 163 h 280"/>
              <a:gd name="T100" fmla="*/ 0 w 517"/>
              <a:gd name="T101" fmla="*/ 139 h 280"/>
              <a:gd name="T102" fmla="*/ 0 w 517"/>
              <a:gd name="T103" fmla="*/ 115 h 280"/>
              <a:gd name="T104" fmla="*/ 0 w 517"/>
              <a:gd name="T105" fmla="*/ 91 h 280"/>
              <a:gd name="T106" fmla="*/ 0 w 517"/>
              <a:gd name="T107" fmla="*/ 69 h 280"/>
              <a:gd name="T108" fmla="*/ 0 w 517"/>
              <a:gd name="T109" fmla="*/ 50 h 280"/>
              <a:gd name="T110" fmla="*/ 0 w 517"/>
              <a:gd name="T111" fmla="*/ 35 h 280"/>
              <a:gd name="T112" fmla="*/ 0 w 517"/>
              <a:gd name="T113" fmla="*/ 25 h 280"/>
              <a:gd name="T114" fmla="*/ 0 w 517"/>
              <a:gd name="T115" fmla="*/ 21 h 280"/>
              <a:gd name="T116" fmla="*/ 1 w 517"/>
              <a:gd name="T117" fmla="*/ 10 h 280"/>
              <a:gd name="T118" fmla="*/ 6 w 517"/>
              <a:gd name="T119" fmla="*/ 0 h 2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517" h="280">
                <a:moveTo>
                  <a:pt x="6" y="0"/>
                </a:moveTo>
                <a:lnTo>
                  <a:pt x="218" y="172"/>
                </a:lnTo>
                <a:lnTo>
                  <a:pt x="218" y="173"/>
                </a:lnTo>
                <a:lnTo>
                  <a:pt x="230" y="180"/>
                </a:lnTo>
                <a:lnTo>
                  <a:pt x="245" y="184"/>
                </a:lnTo>
                <a:lnTo>
                  <a:pt x="259" y="186"/>
                </a:lnTo>
                <a:lnTo>
                  <a:pt x="273" y="184"/>
                </a:lnTo>
                <a:lnTo>
                  <a:pt x="287" y="179"/>
                </a:lnTo>
                <a:lnTo>
                  <a:pt x="300" y="172"/>
                </a:lnTo>
                <a:lnTo>
                  <a:pt x="300" y="171"/>
                </a:lnTo>
                <a:lnTo>
                  <a:pt x="379" y="108"/>
                </a:lnTo>
                <a:lnTo>
                  <a:pt x="492" y="16"/>
                </a:lnTo>
                <a:lnTo>
                  <a:pt x="511" y="0"/>
                </a:lnTo>
                <a:lnTo>
                  <a:pt x="515" y="11"/>
                </a:lnTo>
                <a:lnTo>
                  <a:pt x="516" y="21"/>
                </a:lnTo>
                <a:lnTo>
                  <a:pt x="517" y="232"/>
                </a:lnTo>
                <a:lnTo>
                  <a:pt x="515" y="246"/>
                </a:lnTo>
                <a:lnTo>
                  <a:pt x="508" y="259"/>
                </a:lnTo>
                <a:lnTo>
                  <a:pt x="373" y="158"/>
                </a:lnTo>
                <a:lnTo>
                  <a:pt x="371" y="157"/>
                </a:lnTo>
                <a:lnTo>
                  <a:pt x="368" y="156"/>
                </a:lnTo>
                <a:lnTo>
                  <a:pt x="366" y="157"/>
                </a:lnTo>
                <a:lnTo>
                  <a:pt x="364" y="159"/>
                </a:lnTo>
                <a:lnTo>
                  <a:pt x="362" y="163"/>
                </a:lnTo>
                <a:lnTo>
                  <a:pt x="362" y="165"/>
                </a:lnTo>
                <a:lnTo>
                  <a:pt x="363" y="168"/>
                </a:lnTo>
                <a:lnTo>
                  <a:pt x="365" y="170"/>
                </a:lnTo>
                <a:lnTo>
                  <a:pt x="499" y="269"/>
                </a:lnTo>
                <a:lnTo>
                  <a:pt x="485" y="277"/>
                </a:lnTo>
                <a:lnTo>
                  <a:pt x="468" y="280"/>
                </a:lnTo>
                <a:lnTo>
                  <a:pt x="49" y="280"/>
                </a:lnTo>
                <a:lnTo>
                  <a:pt x="33" y="278"/>
                </a:lnTo>
                <a:lnTo>
                  <a:pt x="20" y="270"/>
                </a:lnTo>
                <a:lnTo>
                  <a:pt x="153" y="170"/>
                </a:lnTo>
                <a:lnTo>
                  <a:pt x="155" y="168"/>
                </a:lnTo>
                <a:lnTo>
                  <a:pt x="156" y="165"/>
                </a:lnTo>
                <a:lnTo>
                  <a:pt x="156" y="163"/>
                </a:lnTo>
                <a:lnTo>
                  <a:pt x="155" y="159"/>
                </a:lnTo>
                <a:lnTo>
                  <a:pt x="153" y="157"/>
                </a:lnTo>
                <a:lnTo>
                  <a:pt x="150" y="156"/>
                </a:lnTo>
                <a:lnTo>
                  <a:pt x="148" y="157"/>
                </a:lnTo>
                <a:lnTo>
                  <a:pt x="145" y="158"/>
                </a:lnTo>
                <a:lnTo>
                  <a:pt x="10" y="260"/>
                </a:lnTo>
                <a:lnTo>
                  <a:pt x="2" y="247"/>
                </a:lnTo>
                <a:lnTo>
                  <a:pt x="0" y="232"/>
                </a:lnTo>
                <a:lnTo>
                  <a:pt x="0" y="228"/>
                </a:lnTo>
                <a:lnTo>
                  <a:pt x="0" y="218"/>
                </a:lnTo>
                <a:lnTo>
                  <a:pt x="0" y="203"/>
                </a:lnTo>
                <a:lnTo>
                  <a:pt x="0" y="184"/>
                </a:lnTo>
                <a:lnTo>
                  <a:pt x="0" y="163"/>
                </a:lnTo>
                <a:lnTo>
                  <a:pt x="0" y="139"/>
                </a:lnTo>
                <a:lnTo>
                  <a:pt x="0" y="115"/>
                </a:lnTo>
                <a:lnTo>
                  <a:pt x="0" y="91"/>
                </a:lnTo>
                <a:lnTo>
                  <a:pt x="0" y="69"/>
                </a:lnTo>
                <a:lnTo>
                  <a:pt x="0" y="50"/>
                </a:lnTo>
                <a:lnTo>
                  <a:pt x="0" y="35"/>
                </a:lnTo>
                <a:lnTo>
                  <a:pt x="0" y="25"/>
                </a:lnTo>
                <a:lnTo>
                  <a:pt x="0" y="21"/>
                </a:lnTo>
                <a:lnTo>
                  <a:pt x="1" y="10"/>
                </a:lnTo>
                <a:lnTo>
                  <a:pt x="6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1" name="Freeform 17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>
            <a:spLocks/>
          </xdr:cNvSpPr>
        </xdr:nvSpPr>
        <xdr:spPr bwMode="auto">
          <a:xfrm>
            <a:off x="1866900" y="4562475"/>
            <a:ext cx="409575" cy="209550"/>
          </a:xfrm>
          <a:custGeom>
            <a:avLst/>
            <a:gdLst>
              <a:gd name="T0" fmla="*/ 234 w 467"/>
              <a:gd name="T1" fmla="*/ 0 h 245"/>
              <a:gd name="T2" fmla="*/ 248 w 467"/>
              <a:gd name="T3" fmla="*/ 1 h 245"/>
              <a:gd name="T4" fmla="*/ 261 w 467"/>
              <a:gd name="T5" fmla="*/ 6 h 245"/>
              <a:gd name="T6" fmla="*/ 274 w 467"/>
              <a:gd name="T7" fmla="*/ 13 h 245"/>
              <a:gd name="T8" fmla="*/ 467 w 467"/>
              <a:gd name="T9" fmla="*/ 139 h 245"/>
              <a:gd name="T10" fmla="*/ 397 w 467"/>
              <a:gd name="T11" fmla="*/ 195 h 245"/>
              <a:gd name="T12" fmla="*/ 310 w 467"/>
              <a:gd name="T13" fmla="*/ 127 h 245"/>
              <a:gd name="T14" fmla="*/ 310 w 467"/>
              <a:gd name="T15" fmla="*/ 191 h 245"/>
              <a:gd name="T16" fmla="*/ 312 w 467"/>
              <a:gd name="T17" fmla="*/ 202 h 245"/>
              <a:gd name="T18" fmla="*/ 318 w 467"/>
              <a:gd name="T19" fmla="*/ 210 h 245"/>
              <a:gd name="T20" fmla="*/ 326 w 467"/>
              <a:gd name="T21" fmla="*/ 215 h 245"/>
              <a:gd name="T22" fmla="*/ 336 w 467"/>
              <a:gd name="T23" fmla="*/ 217 h 245"/>
              <a:gd name="T24" fmla="*/ 371 w 467"/>
              <a:gd name="T25" fmla="*/ 217 h 245"/>
              <a:gd name="T26" fmla="*/ 354 w 467"/>
              <a:gd name="T27" fmla="*/ 231 h 245"/>
              <a:gd name="T28" fmla="*/ 337 w 467"/>
              <a:gd name="T29" fmla="*/ 245 h 245"/>
              <a:gd name="T30" fmla="*/ 336 w 467"/>
              <a:gd name="T31" fmla="*/ 245 h 245"/>
              <a:gd name="T32" fmla="*/ 319 w 467"/>
              <a:gd name="T33" fmla="*/ 242 h 245"/>
              <a:gd name="T34" fmla="*/ 304 w 467"/>
              <a:gd name="T35" fmla="*/ 234 h 245"/>
              <a:gd name="T36" fmla="*/ 293 w 467"/>
              <a:gd name="T37" fmla="*/ 223 h 245"/>
              <a:gd name="T38" fmla="*/ 285 w 467"/>
              <a:gd name="T39" fmla="*/ 209 h 245"/>
              <a:gd name="T40" fmla="*/ 283 w 467"/>
              <a:gd name="T41" fmla="*/ 191 h 245"/>
              <a:gd name="T42" fmla="*/ 283 w 467"/>
              <a:gd name="T43" fmla="*/ 124 h 245"/>
              <a:gd name="T44" fmla="*/ 106 w 467"/>
              <a:gd name="T45" fmla="*/ 124 h 245"/>
              <a:gd name="T46" fmla="*/ 91 w 467"/>
              <a:gd name="T47" fmla="*/ 127 h 245"/>
              <a:gd name="T48" fmla="*/ 80 w 467"/>
              <a:gd name="T49" fmla="*/ 134 h 245"/>
              <a:gd name="T50" fmla="*/ 73 w 467"/>
              <a:gd name="T51" fmla="*/ 146 h 245"/>
              <a:gd name="T52" fmla="*/ 70 w 467"/>
              <a:gd name="T53" fmla="*/ 160 h 245"/>
              <a:gd name="T54" fmla="*/ 70 w 467"/>
              <a:gd name="T55" fmla="*/ 195 h 245"/>
              <a:gd name="T56" fmla="*/ 0 w 467"/>
              <a:gd name="T57" fmla="*/ 139 h 245"/>
              <a:gd name="T58" fmla="*/ 194 w 467"/>
              <a:gd name="T59" fmla="*/ 12 h 245"/>
              <a:gd name="T60" fmla="*/ 194 w 467"/>
              <a:gd name="T61" fmla="*/ 12 h 245"/>
              <a:gd name="T62" fmla="*/ 206 w 467"/>
              <a:gd name="T63" fmla="*/ 5 h 245"/>
              <a:gd name="T64" fmla="*/ 220 w 467"/>
              <a:gd name="T65" fmla="*/ 1 h 245"/>
              <a:gd name="T66" fmla="*/ 234 w 467"/>
              <a:gd name="T67" fmla="*/ 0 h 2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467" h="245">
                <a:moveTo>
                  <a:pt x="234" y="0"/>
                </a:moveTo>
                <a:lnTo>
                  <a:pt x="248" y="1"/>
                </a:lnTo>
                <a:lnTo>
                  <a:pt x="261" y="6"/>
                </a:lnTo>
                <a:lnTo>
                  <a:pt x="274" y="13"/>
                </a:lnTo>
                <a:lnTo>
                  <a:pt x="467" y="139"/>
                </a:lnTo>
                <a:lnTo>
                  <a:pt x="397" y="195"/>
                </a:lnTo>
                <a:lnTo>
                  <a:pt x="310" y="127"/>
                </a:lnTo>
                <a:lnTo>
                  <a:pt x="310" y="191"/>
                </a:lnTo>
                <a:lnTo>
                  <a:pt x="312" y="202"/>
                </a:lnTo>
                <a:lnTo>
                  <a:pt x="318" y="210"/>
                </a:lnTo>
                <a:lnTo>
                  <a:pt x="326" y="215"/>
                </a:lnTo>
                <a:lnTo>
                  <a:pt x="336" y="217"/>
                </a:lnTo>
                <a:lnTo>
                  <a:pt x="371" y="217"/>
                </a:lnTo>
                <a:lnTo>
                  <a:pt x="354" y="231"/>
                </a:lnTo>
                <a:lnTo>
                  <a:pt x="337" y="245"/>
                </a:lnTo>
                <a:lnTo>
                  <a:pt x="336" y="245"/>
                </a:lnTo>
                <a:lnTo>
                  <a:pt x="319" y="242"/>
                </a:lnTo>
                <a:lnTo>
                  <a:pt x="304" y="234"/>
                </a:lnTo>
                <a:lnTo>
                  <a:pt x="293" y="223"/>
                </a:lnTo>
                <a:lnTo>
                  <a:pt x="285" y="209"/>
                </a:lnTo>
                <a:lnTo>
                  <a:pt x="283" y="191"/>
                </a:lnTo>
                <a:lnTo>
                  <a:pt x="283" y="124"/>
                </a:lnTo>
                <a:lnTo>
                  <a:pt x="106" y="124"/>
                </a:lnTo>
                <a:lnTo>
                  <a:pt x="91" y="127"/>
                </a:lnTo>
                <a:lnTo>
                  <a:pt x="80" y="134"/>
                </a:lnTo>
                <a:lnTo>
                  <a:pt x="73" y="146"/>
                </a:lnTo>
                <a:lnTo>
                  <a:pt x="70" y="160"/>
                </a:lnTo>
                <a:lnTo>
                  <a:pt x="70" y="195"/>
                </a:lnTo>
                <a:lnTo>
                  <a:pt x="0" y="139"/>
                </a:lnTo>
                <a:lnTo>
                  <a:pt x="194" y="12"/>
                </a:lnTo>
                <a:lnTo>
                  <a:pt x="194" y="12"/>
                </a:lnTo>
                <a:lnTo>
                  <a:pt x="206" y="5"/>
                </a:lnTo>
                <a:lnTo>
                  <a:pt x="220" y="1"/>
                </a:lnTo>
                <a:lnTo>
                  <a:pt x="234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 editAs="oneCell">
    <xdr:from>
      <xdr:col>1</xdr:col>
      <xdr:colOff>233549</xdr:colOff>
      <xdr:row>3</xdr:row>
      <xdr:rowOff>66675</xdr:rowOff>
    </xdr:from>
    <xdr:to>
      <xdr:col>1</xdr:col>
      <xdr:colOff>458693</xdr:colOff>
      <xdr:row>4</xdr:row>
      <xdr:rowOff>155933</xdr:rowOff>
    </xdr:to>
    <xdr:sp macro="" textlink="">
      <xdr:nvSpPr>
        <xdr:cNvPr id="22" name="Person icon" descr="Person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/>
        </xdr:cNvSpPr>
      </xdr:nvSpPr>
      <xdr:spPr bwMode="auto">
        <a:xfrm>
          <a:off x="414524" y="1628775"/>
          <a:ext cx="225144" cy="317858"/>
        </a:xfrm>
        <a:custGeom>
          <a:avLst/>
          <a:gdLst>
            <a:gd name="T0" fmla="*/ 209 w 376"/>
            <a:gd name="T1" fmla="*/ 3 h 523"/>
            <a:gd name="T2" fmla="*/ 248 w 376"/>
            <a:gd name="T3" fmla="*/ 21 h 523"/>
            <a:gd name="T4" fmla="*/ 274 w 376"/>
            <a:gd name="T5" fmla="*/ 55 h 523"/>
            <a:gd name="T6" fmla="*/ 285 w 376"/>
            <a:gd name="T7" fmla="*/ 97 h 523"/>
            <a:gd name="T8" fmla="*/ 295 w 376"/>
            <a:gd name="T9" fmla="*/ 122 h 523"/>
            <a:gd name="T10" fmla="*/ 305 w 376"/>
            <a:gd name="T11" fmla="*/ 139 h 523"/>
            <a:gd name="T12" fmla="*/ 302 w 376"/>
            <a:gd name="T13" fmla="*/ 161 h 523"/>
            <a:gd name="T14" fmla="*/ 285 w 376"/>
            <a:gd name="T15" fmla="*/ 172 h 523"/>
            <a:gd name="T16" fmla="*/ 282 w 376"/>
            <a:gd name="T17" fmla="*/ 198 h 523"/>
            <a:gd name="T18" fmla="*/ 260 w 376"/>
            <a:gd name="T19" fmla="*/ 239 h 523"/>
            <a:gd name="T20" fmla="*/ 223 w 376"/>
            <a:gd name="T21" fmla="*/ 265 h 523"/>
            <a:gd name="T22" fmla="*/ 240 w 376"/>
            <a:gd name="T23" fmla="*/ 267 h 523"/>
            <a:gd name="T24" fmla="*/ 246 w 376"/>
            <a:gd name="T25" fmla="*/ 268 h 523"/>
            <a:gd name="T26" fmla="*/ 341 w 376"/>
            <a:gd name="T27" fmla="*/ 292 h 523"/>
            <a:gd name="T28" fmla="*/ 366 w 376"/>
            <a:gd name="T29" fmla="*/ 316 h 523"/>
            <a:gd name="T30" fmla="*/ 376 w 376"/>
            <a:gd name="T31" fmla="*/ 351 h 523"/>
            <a:gd name="T32" fmla="*/ 374 w 376"/>
            <a:gd name="T33" fmla="*/ 509 h 523"/>
            <a:gd name="T34" fmla="*/ 362 w 376"/>
            <a:gd name="T35" fmla="*/ 521 h 523"/>
            <a:gd name="T36" fmla="*/ 23 w 376"/>
            <a:gd name="T37" fmla="*/ 523 h 523"/>
            <a:gd name="T38" fmla="*/ 6 w 376"/>
            <a:gd name="T39" fmla="*/ 516 h 523"/>
            <a:gd name="T40" fmla="*/ 0 w 376"/>
            <a:gd name="T41" fmla="*/ 500 h 523"/>
            <a:gd name="T42" fmla="*/ 2 w 376"/>
            <a:gd name="T43" fmla="*/ 332 h 523"/>
            <a:gd name="T44" fmla="*/ 20 w 376"/>
            <a:gd name="T45" fmla="*/ 302 h 523"/>
            <a:gd name="T46" fmla="*/ 52 w 376"/>
            <a:gd name="T47" fmla="*/ 285 h 523"/>
            <a:gd name="T48" fmla="*/ 132 w 376"/>
            <a:gd name="T49" fmla="*/ 268 h 523"/>
            <a:gd name="T50" fmla="*/ 152 w 376"/>
            <a:gd name="T51" fmla="*/ 265 h 523"/>
            <a:gd name="T52" fmla="*/ 115 w 376"/>
            <a:gd name="T53" fmla="*/ 240 h 523"/>
            <a:gd name="T54" fmla="*/ 93 w 376"/>
            <a:gd name="T55" fmla="*/ 198 h 523"/>
            <a:gd name="T56" fmla="*/ 90 w 376"/>
            <a:gd name="T57" fmla="*/ 172 h 523"/>
            <a:gd name="T58" fmla="*/ 73 w 376"/>
            <a:gd name="T59" fmla="*/ 161 h 523"/>
            <a:gd name="T60" fmla="*/ 70 w 376"/>
            <a:gd name="T61" fmla="*/ 139 h 523"/>
            <a:gd name="T62" fmla="*/ 80 w 376"/>
            <a:gd name="T63" fmla="*/ 122 h 523"/>
            <a:gd name="T64" fmla="*/ 90 w 376"/>
            <a:gd name="T65" fmla="*/ 97 h 523"/>
            <a:gd name="T66" fmla="*/ 99 w 376"/>
            <a:gd name="T67" fmla="*/ 55 h 523"/>
            <a:gd name="T68" fmla="*/ 126 w 376"/>
            <a:gd name="T69" fmla="*/ 21 h 523"/>
            <a:gd name="T70" fmla="*/ 165 w 376"/>
            <a:gd name="T71" fmla="*/ 3 h 52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</a:cxnLst>
          <a:rect l="0" t="0" r="r" b="b"/>
          <a:pathLst>
            <a:path w="376" h="523">
              <a:moveTo>
                <a:pt x="187" y="0"/>
              </a:moveTo>
              <a:lnTo>
                <a:pt x="209" y="3"/>
              </a:lnTo>
              <a:lnTo>
                <a:pt x="230" y="10"/>
              </a:lnTo>
              <a:lnTo>
                <a:pt x="248" y="21"/>
              </a:lnTo>
              <a:lnTo>
                <a:pt x="263" y="36"/>
              </a:lnTo>
              <a:lnTo>
                <a:pt x="274" y="55"/>
              </a:lnTo>
              <a:lnTo>
                <a:pt x="282" y="75"/>
              </a:lnTo>
              <a:lnTo>
                <a:pt x="285" y="97"/>
              </a:lnTo>
              <a:lnTo>
                <a:pt x="285" y="120"/>
              </a:lnTo>
              <a:lnTo>
                <a:pt x="295" y="122"/>
              </a:lnTo>
              <a:lnTo>
                <a:pt x="302" y="129"/>
              </a:lnTo>
              <a:lnTo>
                <a:pt x="305" y="139"/>
              </a:lnTo>
              <a:lnTo>
                <a:pt x="305" y="151"/>
              </a:lnTo>
              <a:lnTo>
                <a:pt x="302" y="161"/>
              </a:lnTo>
              <a:lnTo>
                <a:pt x="295" y="169"/>
              </a:lnTo>
              <a:lnTo>
                <a:pt x="285" y="172"/>
              </a:lnTo>
              <a:lnTo>
                <a:pt x="285" y="175"/>
              </a:lnTo>
              <a:lnTo>
                <a:pt x="282" y="198"/>
              </a:lnTo>
              <a:lnTo>
                <a:pt x="273" y="220"/>
              </a:lnTo>
              <a:lnTo>
                <a:pt x="260" y="239"/>
              </a:lnTo>
              <a:lnTo>
                <a:pt x="243" y="254"/>
              </a:lnTo>
              <a:lnTo>
                <a:pt x="223" y="265"/>
              </a:lnTo>
              <a:lnTo>
                <a:pt x="232" y="266"/>
              </a:lnTo>
              <a:lnTo>
                <a:pt x="240" y="267"/>
              </a:lnTo>
              <a:lnTo>
                <a:pt x="245" y="268"/>
              </a:lnTo>
              <a:lnTo>
                <a:pt x="246" y="268"/>
              </a:lnTo>
              <a:lnTo>
                <a:pt x="323" y="285"/>
              </a:lnTo>
              <a:lnTo>
                <a:pt x="341" y="292"/>
              </a:lnTo>
              <a:lnTo>
                <a:pt x="355" y="302"/>
              </a:lnTo>
              <a:lnTo>
                <a:pt x="366" y="316"/>
              </a:lnTo>
              <a:lnTo>
                <a:pt x="373" y="332"/>
              </a:lnTo>
              <a:lnTo>
                <a:pt x="376" y="351"/>
              </a:lnTo>
              <a:lnTo>
                <a:pt x="376" y="500"/>
              </a:lnTo>
              <a:lnTo>
                <a:pt x="374" y="509"/>
              </a:lnTo>
              <a:lnTo>
                <a:pt x="369" y="516"/>
              </a:lnTo>
              <a:lnTo>
                <a:pt x="362" y="521"/>
              </a:lnTo>
              <a:lnTo>
                <a:pt x="353" y="523"/>
              </a:lnTo>
              <a:lnTo>
                <a:pt x="23" y="523"/>
              </a:lnTo>
              <a:lnTo>
                <a:pt x="14" y="521"/>
              </a:lnTo>
              <a:lnTo>
                <a:pt x="6" y="516"/>
              </a:lnTo>
              <a:lnTo>
                <a:pt x="1" y="509"/>
              </a:lnTo>
              <a:lnTo>
                <a:pt x="0" y="500"/>
              </a:lnTo>
              <a:lnTo>
                <a:pt x="0" y="351"/>
              </a:lnTo>
              <a:lnTo>
                <a:pt x="2" y="332"/>
              </a:lnTo>
              <a:lnTo>
                <a:pt x="9" y="316"/>
              </a:lnTo>
              <a:lnTo>
                <a:pt x="20" y="302"/>
              </a:lnTo>
              <a:lnTo>
                <a:pt x="35" y="292"/>
              </a:lnTo>
              <a:lnTo>
                <a:pt x="52" y="285"/>
              </a:lnTo>
              <a:lnTo>
                <a:pt x="129" y="268"/>
              </a:lnTo>
              <a:lnTo>
                <a:pt x="132" y="268"/>
              </a:lnTo>
              <a:lnTo>
                <a:pt x="140" y="267"/>
              </a:lnTo>
              <a:lnTo>
                <a:pt x="152" y="265"/>
              </a:lnTo>
              <a:lnTo>
                <a:pt x="132" y="255"/>
              </a:lnTo>
              <a:lnTo>
                <a:pt x="115" y="240"/>
              </a:lnTo>
              <a:lnTo>
                <a:pt x="101" y="220"/>
              </a:lnTo>
              <a:lnTo>
                <a:pt x="93" y="198"/>
              </a:lnTo>
              <a:lnTo>
                <a:pt x="90" y="175"/>
              </a:lnTo>
              <a:lnTo>
                <a:pt x="90" y="172"/>
              </a:lnTo>
              <a:lnTo>
                <a:pt x="80" y="169"/>
              </a:lnTo>
              <a:lnTo>
                <a:pt x="73" y="161"/>
              </a:lnTo>
              <a:lnTo>
                <a:pt x="70" y="151"/>
              </a:lnTo>
              <a:lnTo>
                <a:pt x="70" y="139"/>
              </a:lnTo>
              <a:lnTo>
                <a:pt x="73" y="129"/>
              </a:lnTo>
              <a:lnTo>
                <a:pt x="80" y="122"/>
              </a:lnTo>
              <a:lnTo>
                <a:pt x="90" y="120"/>
              </a:lnTo>
              <a:lnTo>
                <a:pt x="90" y="97"/>
              </a:lnTo>
              <a:lnTo>
                <a:pt x="92" y="75"/>
              </a:lnTo>
              <a:lnTo>
                <a:pt x="99" y="55"/>
              </a:lnTo>
              <a:lnTo>
                <a:pt x="112" y="36"/>
              </a:lnTo>
              <a:lnTo>
                <a:pt x="126" y="21"/>
              </a:lnTo>
              <a:lnTo>
                <a:pt x="144" y="10"/>
              </a:lnTo>
              <a:lnTo>
                <a:pt x="165" y="3"/>
              </a:lnTo>
              <a:lnTo>
                <a:pt x="187" y="0"/>
              </a:lnTo>
              <a:close/>
            </a:path>
          </a:pathLst>
        </a:custGeom>
        <a:solidFill>
          <a:schemeClr val="bg2">
            <a:lumMod val="50000"/>
          </a:schemeClr>
        </a:solidFill>
        <a:ln w="0">
          <a:noFill/>
          <a:prstDash val="solid"/>
          <a:round/>
          <a:headEnd/>
          <a:tailEnd/>
        </a:ln>
      </xdr:spPr>
    </xdr:sp>
    <xdr:clientData/>
  </xdr:twoCellAnchor>
  <xdr:twoCellAnchor editAs="oneCell">
    <xdr:from>
      <xdr:col>0</xdr:col>
      <xdr:colOff>152401</xdr:colOff>
      <xdr:row>7</xdr:row>
      <xdr:rowOff>133350</xdr:rowOff>
    </xdr:from>
    <xdr:to>
      <xdr:col>1</xdr:col>
      <xdr:colOff>742950</xdr:colOff>
      <xdr:row>9</xdr:row>
      <xdr:rowOff>189564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1" y="2533650"/>
          <a:ext cx="771524" cy="5134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624074</xdr:colOff>
      <xdr:row>2</xdr:row>
      <xdr:rowOff>228600</xdr:rowOff>
    </xdr:from>
    <xdr:to>
      <xdr:col>1</xdr:col>
      <xdr:colOff>849218</xdr:colOff>
      <xdr:row>3</xdr:row>
      <xdr:rowOff>174983</xdr:rowOff>
    </xdr:to>
    <xdr:sp macro="" textlink="">
      <xdr:nvSpPr>
        <xdr:cNvPr id="10" name="Person icon" descr="Person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/>
        </xdr:cNvSpPr>
      </xdr:nvSpPr>
      <xdr:spPr bwMode="auto">
        <a:xfrm>
          <a:off x="947924" y="1428750"/>
          <a:ext cx="225144" cy="327383"/>
        </a:xfrm>
        <a:custGeom>
          <a:avLst/>
          <a:gdLst>
            <a:gd name="T0" fmla="*/ 209 w 376"/>
            <a:gd name="T1" fmla="*/ 3 h 523"/>
            <a:gd name="T2" fmla="*/ 248 w 376"/>
            <a:gd name="T3" fmla="*/ 21 h 523"/>
            <a:gd name="T4" fmla="*/ 274 w 376"/>
            <a:gd name="T5" fmla="*/ 55 h 523"/>
            <a:gd name="T6" fmla="*/ 285 w 376"/>
            <a:gd name="T7" fmla="*/ 97 h 523"/>
            <a:gd name="T8" fmla="*/ 295 w 376"/>
            <a:gd name="T9" fmla="*/ 122 h 523"/>
            <a:gd name="T10" fmla="*/ 305 w 376"/>
            <a:gd name="T11" fmla="*/ 139 h 523"/>
            <a:gd name="T12" fmla="*/ 302 w 376"/>
            <a:gd name="T13" fmla="*/ 161 h 523"/>
            <a:gd name="T14" fmla="*/ 285 w 376"/>
            <a:gd name="T15" fmla="*/ 172 h 523"/>
            <a:gd name="T16" fmla="*/ 282 w 376"/>
            <a:gd name="T17" fmla="*/ 198 h 523"/>
            <a:gd name="T18" fmla="*/ 260 w 376"/>
            <a:gd name="T19" fmla="*/ 239 h 523"/>
            <a:gd name="T20" fmla="*/ 223 w 376"/>
            <a:gd name="T21" fmla="*/ 265 h 523"/>
            <a:gd name="T22" fmla="*/ 240 w 376"/>
            <a:gd name="T23" fmla="*/ 267 h 523"/>
            <a:gd name="T24" fmla="*/ 246 w 376"/>
            <a:gd name="T25" fmla="*/ 268 h 523"/>
            <a:gd name="T26" fmla="*/ 341 w 376"/>
            <a:gd name="T27" fmla="*/ 292 h 523"/>
            <a:gd name="T28" fmla="*/ 366 w 376"/>
            <a:gd name="T29" fmla="*/ 316 h 523"/>
            <a:gd name="T30" fmla="*/ 376 w 376"/>
            <a:gd name="T31" fmla="*/ 351 h 523"/>
            <a:gd name="T32" fmla="*/ 374 w 376"/>
            <a:gd name="T33" fmla="*/ 509 h 523"/>
            <a:gd name="T34" fmla="*/ 362 w 376"/>
            <a:gd name="T35" fmla="*/ 521 h 523"/>
            <a:gd name="T36" fmla="*/ 23 w 376"/>
            <a:gd name="T37" fmla="*/ 523 h 523"/>
            <a:gd name="T38" fmla="*/ 6 w 376"/>
            <a:gd name="T39" fmla="*/ 516 h 523"/>
            <a:gd name="T40" fmla="*/ 0 w 376"/>
            <a:gd name="T41" fmla="*/ 500 h 523"/>
            <a:gd name="T42" fmla="*/ 2 w 376"/>
            <a:gd name="T43" fmla="*/ 332 h 523"/>
            <a:gd name="T44" fmla="*/ 20 w 376"/>
            <a:gd name="T45" fmla="*/ 302 h 523"/>
            <a:gd name="T46" fmla="*/ 52 w 376"/>
            <a:gd name="T47" fmla="*/ 285 h 523"/>
            <a:gd name="T48" fmla="*/ 132 w 376"/>
            <a:gd name="T49" fmla="*/ 268 h 523"/>
            <a:gd name="T50" fmla="*/ 152 w 376"/>
            <a:gd name="T51" fmla="*/ 265 h 523"/>
            <a:gd name="T52" fmla="*/ 115 w 376"/>
            <a:gd name="T53" fmla="*/ 240 h 523"/>
            <a:gd name="T54" fmla="*/ 93 w 376"/>
            <a:gd name="T55" fmla="*/ 198 h 523"/>
            <a:gd name="T56" fmla="*/ 90 w 376"/>
            <a:gd name="T57" fmla="*/ 172 h 523"/>
            <a:gd name="T58" fmla="*/ 73 w 376"/>
            <a:gd name="T59" fmla="*/ 161 h 523"/>
            <a:gd name="T60" fmla="*/ 70 w 376"/>
            <a:gd name="T61" fmla="*/ 139 h 523"/>
            <a:gd name="T62" fmla="*/ 80 w 376"/>
            <a:gd name="T63" fmla="*/ 122 h 523"/>
            <a:gd name="T64" fmla="*/ 90 w 376"/>
            <a:gd name="T65" fmla="*/ 97 h 523"/>
            <a:gd name="T66" fmla="*/ 99 w 376"/>
            <a:gd name="T67" fmla="*/ 55 h 523"/>
            <a:gd name="T68" fmla="*/ 126 w 376"/>
            <a:gd name="T69" fmla="*/ 21 h 523"/>
            <a:gd name="T70" fmla="*/ 165 w 376"/>
            <a:gd name="T71" fmla="*/ 3 h 52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</a:cxnLst>
          <a:rect l="0" t="0" r="r" b="b"/>
          <a:pathLst>
            <a:path w="376" h="523">
              <a:moveTo>
                <a:pt x="187" y="0"/>
              </a:moveTo>
              <a:lnTo>
                <a:pt x="209" y="3"/>
              </a:lnTo>
              <a:lnTo>
                <a:pt x="230" y="10"/>
              </a:lnTo>
              <a:lnTo>
                <a:pt x="248" y="21"/>
              </a:lnTo>
              <a:lnTo>
                <a:pt x="263" y="36"/>
              </a:lnTo>
              <a:lnTo>
                <a:pt x="274" y="55"/>
              </a:lnTo>
              <a:lnTo>
                <a:pt x="282" y="75"/>
              </a:lnTo>
              <a:lnTo>
                <a:pt x="285" y="97"/>
              </a:lnTo>
              <a:lnTo>
                <a:pt x="285" y="120"/>
              </a:lnTo>
              <a:lnTo>
                <a:pt x="295" y="122"/>
              </a:lnTo>
              <a:lnTo>
                <a:pt x="302" y="129"/>
              </a:lnTo>
              <a:lnTo>
                <a:pt x="305" y="139"/>
              </a:lnTo>
              <a:lnTo>
                <a:pt x="305" y="151"/>
              </a:lnTo>
              <a:lnTo>
                <a:pt x="302" y="161"/>
              </a:lnTo>
              <a:lnTo>
                <a:pt x="295" y="169"/>
              </a:lnTo>
              <a:lnTo>
                <a:pt x="285" y="172"/>
              </a:lnTo>
              <a:lnTo>
                <a:pt x="285" y="175"/>
              </a:lnTo>
              <a:lnTo>
                <a:pt x="282" y="198"/>
              </a:lnTo>
              <a:lnTo>
                <a:pt x="273" y="220"/>
              </a:lnTo>
              <a:lnTo>
                <a:pt x="260" y="239"/>
              </a:lnTo>
              <a:lnTo>
                <a:pt x="243" y="254"/>
              </a:lnTo>
              <a:lnTo>
                <a:pt x="223" y="265"/>
              </a:lnTo>
              <a:lnTo>
                <a:pt x="232" y="266"/>
              </a:lnTo>
              <a:lnTo>
                <a:pt x="240" y="267"/>
              </a:lnTo>
              <a:lnTo>
                <a:pt x="245" y="268"/>
              </a:lnTo>
              <a:lnTo>
                <a:pt x="246" y="268"/>
              </a:lnTo>
              <a:lnTo>
                <a:pt x="323" y="285"/>
              </a:lnTo>
              <a:lnTo>
                <a:pt x="341" y="292"/>
              </a:lnTo>
              <a:lnTo>
                <a:pt x="355" y="302"/>
              </a:lnTo>
              <a:lnTo>
                <a:pt x="366" y="316"/>
              </a:lnTo>
              <a:lnTo>
                <a:pt x="373" y="332"/>
              </a:lnTo>
              <a:lnTo>
                <a:pt x="376" y="351"/>
              </a:lnTo>
              <a:lnTo>
                <a:pt x="376" y="500"/>
              </a:lnTo>
              <a:lnTo>
                <a:pt x="374" y="509"/>
              </a:lnTo>
              <a:lnTo>
                <a:pt x="369" y="516"/>
              </a:lnTo>
              <a:lnTo>
                <a:pt x="362" y="521"/>
              </a:lnTo>
              <a:lnTo>
                <a:pt x="353" y="523"/>
              </a:lnTo>
              <a:lnTo>
                <a:pt x="23" y="523"/>
              </a:lnTo>
              <a:lnTo>
                <a:pt x="14" y="521"/>
              </a:lnTo>
              <a:lnTo>
                <a:pt x="6" y="516"/>
              </a:lnTo>
              <a:lnTo>
                <a:pt x="1" y="509"/>
              </a:lnTo>
              <a:lnTo>
                <a:pt x="0" y="500"/>
              </a:lnTo>
              <a:lnTo>
                <a:pt x="0" y="351"/>
              </a:lnTo>
              <a:lnTo>
                <a:pt x="2" y="332"/>
              </a:lnTo>
              <a:lnTo>
                <a:pt x="9" y="316"/>
              </a:lnTo>
              <a:lnTo>
                <a:pt x="20" y="302"/>
              </a:lnTo>
              <a:lnTo>
                <a:pt x="35" y="292"/>
              </a:lnTo>
              <a:lnTo>
                <a:pt x="52" y="285"/>
              </a:lnTo>
              <a:lnTo>
                <a:pt x="129" y="268"/>
              </a:lnTo>
              <a:lnTo>
                <a:pt x="132" y="268"/>
              </a:lnTo>
              <a:lnTo>
                <a:pt x="140" y="267"/>
              </a:lnTo>
              <a:lnTo>
                <a:pt x="152" y="265"/>
              </a:lnTo>
              <a:lnTo>
                <a:pt x="132" y="255"/>
              </a:lnTo>
              <a:lnTo>
                <a:pt x="115" y="240"/>
              </a:lnTo>
              <a:lnTo>
                <a:pt x="101" y="220"/>
              </a:lnTo>
              <a:lnTo>
                <a:pt x="93" y="198"/>
              </a:lnTo>
              <a:lnTo>
                <a:pt x="90" y="175"/>
              </a:lnTo>
              <a:lnTo>
                <a:pt x="90" y="172"/>
              </a:lnTo>
              <a:lnTo>
                <a:pt x="80" y="169"/>
              </a:lnTo>
              <a:lnTo>
                <a:pt x="73" y="161"/>
              </a:lnTo>
              <a:lnTo>
                <a:pt x="70" y="151"/>
              </a:lnTo>
              <a:lnTo>
                <a:pt x="70" y="139"/>
              </a:lnTo>
              <a:lnTo>
                <a:pt x="73" y="129"/>
              </a:lnTo>
              <a:lnTo>
                <a:pt x="80" y="122"/>
              </a:lnTo>
              <a:lnTo>
                <a:pt x="90" y="120"/>
              </a:lnTo>
              <a:lnTo>
                <a:pt x="90" y="97"/>
              </a:lnTo>
              <a:lnTo>
                <a:pt x="92" y="75"/>
              </a:lnTo>
              <a:lnTo>
                <a:pt x="99" y="55"/>
              </a:lnTo>
              <a:lnTo>
                <a:pt x="112" y="36"/>
              </a:lnTo>
              <a:lnTo>
                <a:pt x="126" y="21"/>
              </a:lnTo>
              <a:lnTo>
                <a:pt x="144" y="10"/>
              </a:lnTo>
              <a:lnTo>
                <a:pt x="165" y="3"/>
              </a:lnTo>
              <a:lnTo>
                <a:pt x="187" y="0"/>
              </a:lnTo>
              <a:close/>
            </a:path>
          </a:pathLst>
        </a:custGeom>
        <a:solidFill>
          <a:schemeClr val="bg2">
            <a:lumMod val="50000"/>
          </a:schemeClr>
        </a:solidFill>
        <a:ln w="0">
          <a:noFill/>
          <a:prstDash val="solid"/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566924</xdr:colOff>
      <xdr:row>2</xdr:row>
      <xdr:rowOff>76201</xdr:rowOff>
    </xdr:from>
    <xdr:to>
      <xdr:col>1</xdr:col>
      <xdr:colOff>885826</xdr:colOff>
      <xdr:row>3</xdr:row>
      <xdr:rowOff>134381</xdr:rowOff>
    </xdr:to>
    <xdr:sp macro="" textlink="">
      <xdr:nvSpPr>
        <xdr:cNvPr id="3" name="Person icon" descr="Person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/>
        </xdr:cNvSpPr>
      </xdr:nvSpPr>
      <xdr:spPr bwMode="auto">
        <a:xfrm>
          <a:off x="890774" y="1276351"/>
          <a:ext cx="318902" cy="439180"/>
        </a:xfrm>
        <a:custGeom>
          <a:avLst/>
          <a:gdLst>
            <a:gd name="T0" fmla="*/ 209 w 376"/>
            <a:gd name="T1" fmla="*/ 3 h 523"/>
            <a:gd name="T2" fmla="*/ 248 w 376"/>
            <a:gd name="T3" fmla="*/ 21 h 523"/>
            <a:gd name="T4" fmla="*/ 274 w 376"/>
            <a:gd name="T5" fmla="*/ 55 h 523"/>
            <a:gd name="T6" fmla="*/ 285 w 376"/>
            <a:gd name="T7" fmla="*/ 97 h 523"/>
            <a:gd name="T8" fmla="*/ 295 w 376"/>
            <a:gd name="T9" fmla="*/ 122 h 523"/>
            <a:gd name="T10" fmla="*/ 305 w 376"/>
            <a:gd name="T11" fmla="*/ 139 h 523"/>
            <a:gd name="T12" fmla="*/ 302 w 376"/>
            <a:gd name="T13" fmla="*/ 161 h 523"/>
            <a:gd name="T14" fmla="*/ 285 w 376"/>
            <a:gd name="T15" fmla="*/ 172 h 523"/>
            <a:gd name="T16" fmla="*/ 282 w 376"/>
            <a:gd name="T17" fmla="*/ 198 h 523"/>
            <a:gd name="T18" fmla="*/ 260 w 376"/>
            <a:gd name="T19" fmla="*/ 239 h 523"/>
            <a:gd name="T20" fmla="*/ 223 w 376"/>
            <a:gd name="T21" fmla="*/ 265 h 523"/>
            <a:gd name="T22" fmla="*/ 240 w 376"/>
            <a:gd name="T23" fmla="*/ 267 h 523"/>
            <a:gd name="T24" fmla="*/ 246 w 376"/>
            <a:gd name="T25" fmla="*/ 268 h 523"/>
            <a:gd name="T26" fmla="*/ 341 w 376"/>
            <a:gd name="T27" fmla="*/ 292 h 523"/>
            <a:gd name="T28" fmla="*/ 366 w 376"/>
            <a:gd name="T29" fmla="*/ 316 h 523"/>
            <a:gd name="T30" fmla="*/ 376 w 376"/>
            <a:gd name="T31" fmla="*/ 351 h 523"/>
            <a:gd name="T32" fmla="*/ 374 w 376"/>
            <a:gd name="T33" fmla="*/ 509 h 523"/>
            <a:gd name="T34" fmla="*/ 362 w 376"/>
            <a:gd name="T35" fmla="*/ 521 h 523"/>
            <a:gd name="T36" fmla="*/ 23 w 376"/>
            <a:gd name="T37" fmla="*/ 523 h 523"/>
            <a:gd name="T38" fmla="*/ 6 w 376"/>
            <a:gd name="T39" fmla="*/ 516 h 523"/>
            <a:gd name="T40" fmla="*/ 0 w 376"/>
            <a:gd name="T41" fmla="*/ 500 h 523"/>
            <a:gd name="T42" fmla="*/ 2 w 376"/>
            <a:gd name="T43" fmla="*/ 332 h 523"/>
            <a:gd name="T44" fmla="*/ 20 w 376"/>
            <a:gd name="T45" fmla="*/ 302 h 523"/>
            <a:gd name="T46" fmla="*/ 52 w 376"/>
            <a:gd name="T47" fmla="*/ 285 h 523"/>
            <a:gd name="T48" fmla="*/ 132 w 376"/>
            <a:gd name="T49" fmla="*/ 268 h 523"/>
            <a:gd name="T50" fmla="*/ 152 w 376"/>
            <a:gd name="T51" fmla="*/ 265 h 523"/>
            <a:gd name="T52" fmla="*/ 115 w 376"/>
            <a:gd name="T53" fmla="*/ 240 h 523"/>
            <a:gd name="T54" fmla="*/ 93 w 376"/>
            <a:gd name="T55" fmla="*/ 198 h 523"/>
            <a:gd name="T56" fmla="*/ 90 w 376"/>
            <a:gd name="T57" fmla="*/ 172 h 523"/>
            <a:gd name="T58" fmla="*/ 73 w 376"/>
            <a:gd name="T59" fmla="*/ 161 h 523"/>
            <a:gd name="T60" fmla="*/ 70 w 376"/>
            <a:gd name="T61" fmla="*/ 139 h 523"/>
            <a:gd name="T62" fmla="*/ 80 w 376"/>
            <a:gd name="T63" fmla="*/ 122 h 523"/>
            <a:gd name="T64" fmla="*/ 90 w 376"/>
            <a:gd name="T65" fmla="*/ 97 h 523"/>
            <a:gd name="T66" fmla="*/ 99 w 376"/>
            <a:gd name="T67" fmla="*/ 55 h 523"/>
            <a:gd name="T68" fmla="*/ 126 w 376"/>
            <a:gd name="T69" fmla="*/ 21 h 523"/>
            <a:gd name="T70" fmla="*/ 165 w 376"/>
            <a:gd name="T71" fmla="*/ 3 h 52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</a:cxnLst>
          <a:rect l="0" t="0" r="r" b="b"/>
          <a:pathLst>
            <a:path w="376" h="523">
              <a:moveTo>
                <a:pt x="187" y="0"/>
              </a:moveTo>
              <a:lnTo>
                <a:pt x="209" y="3"/>
              </a:lnTo>
              <a:lnTo>
                <a:pt x="230" y="10"/>
              </a:lnTo>
              <a:lnTo>
                <a:pt x="248" y="21"/>
              </a:lnTo>
              <a:lnTo>
                <a:pt x="263" y="36"/>
              </a:lnTo>
              <a:lnTo>
                <a:pt x="274" y="55"/>
              </a:lnTo>
              <a:lnTo>
                <a:pt x="282" y="75"/>
              </a:lnTo>
              <a:lnTo>
                <a:pt x="285" y="97"/>
              </a:lnTo>
              <a:lnTo>
                <a:pt x="285" y="120"/>
              </a:lnTo>
              <a:lnTo>
                <a:pt x="295" y="122"/>
              </a:lnTo>
              <a:lnTo>
                <a:pt x="302" y="129"/>
              </a:lnTo>
              <a:lnTo>
                <a:pt x="305" y="139"/>
              </a:lnTo>
              <a:lnTo>
                <a:pt x="305" y="151"/>
              </a:lnTo>
              <a:lnTo>
                <a:pt x="302" y="161"/>
              </a:lnTo>
              <a:lnTo>
                <a:pt x="295" y="169"/>
              </a:lnTo>
              <a:lnTo>
                <a:pt x="285" y="172"/>
              </a:lnTo>
              <a:lnTo>
                <a:pt x="285" y="175"/>
              </a:lnTo>
              <a:lnTo>
                <a:pt x="282" y="198"/>
              </a:lnTo>
              <a:lnTo>
                <a:pt x="273" y="220"/>
              </a:lnTo>
              <a:lnTo>
                <a:pt x="260" y="239"/>
              </a:lnTo>
              <a:lnTo>
                <a:pt x="243" y="254"/>
              </a:lnTo>
              <a:lnTo>
                <a:pt x="223" y="265"/>
              </a:lnTo>
              <a:lnTo>
                <a:pt x="232" y="266"/>
              </a:lnTo>
              <a:lnTo>
                <a:pt x="240" y="267"/>
              </a:lnTo>
              <a:lnTo>
                <a:pt x="245" y="268"/>
              </a:lnTo>
              <a:lnTo>
                <a:pt x="246" y="268"/>
              </a:lnTo>
              <a:lnTo>
                <a:pt x="323" y="285"/>
              </a:lnTo>
              <a:lnTo>
                <a:pt x="341" y="292"/>
              </a:lnTo>
              <a:lnTo>
                <a:pt x="355" y="302"/>
              </a:lnTo>
              <a:lnTo>
                <a:pt x="366" y="316"/>
              </a:lnTo>
              <a:lnTo>
                <a:pt x="373" y="332"/>
              </a:lnTo>
              <a:lnTo>
                <a:pt x="376" y="351"/>
              </a:lnTo>
              <a:lnTo>
                <a:pt x="376" y="500"/>
              </a:lnTo>
              <a:lnTo>
                <a:pt x="374" y="509"/>
              </a:lnTo>
              <a:lnTo>
                <a:pt x="369" y="516"/>
              </a:lnTo>
              <a:lnTo>
                <a:pt x="362" y="521"/>
              </a:lnTo>
              <a:lnTo>
                <a:pt x="353" y="523"/>
              </a:lnTo>
              <a:lnTo>
                <a:pt x="23" y="523"/>
              </a:lnTo>
              <a:lnTo>
                <a:pt x="14" y="521"/>
              </a:lnTo>
              <a:lnTo>
                <a:pt x="6" y="516"/>
              </a:lnTo>
              <a:lnTo>
                <a:pt x="1" y="509"/>
              </a:lnTo>
              <a:lnTo>
                <a:pt x="0" y="500"/>
              </a:lnTo>
              <a:lnTo>
                <a:pt x="0" y="351"/>
              </a:lnTo>
              <a:lnTo>
                <a:pt x="2" y="332"/>
              </a:lnTo>
              <a:lnTo>
                <a:pt x="9" y="316"/>
              </a:lnTo>
              <a:lnTo>
                <a:pt x="20" y="302"/>
              </a:lnTo>
              <a:lnTo>
                <a:pt x="35" y="292"/>
              </a:lnTo>
              <a:lnTo>
                <a:pt x="52" y="285"/>
              </a:lnTo>
              <a:lnTo>
                <a:pt x="129" y="268"/>
              </a:lnTo>
              <a:lnTo>
                <a:pt x="132" y="268"/>
              </a:lnTo>
              <a:lnTo>
                <a:pt x="140" y="267"/>
              </a:lnTo>
              <a:lnTo>
                <a:pt x="152" y="265"/>
              </a:lnTo>
              <a:lnTo>
                <a:pt x="132" y="255"/>
              </a:lnTo>
              <a:lnTo>
                <a:pt x="115" y="240"/>
              </a:lnTo>
              <a:lnTo>
                <a:pt x="101" y="220"/>
              </a:lnTo>
              <a:lnTo>
                <a:pt x="93" y="198"/>
              </a:lnTo>
              <a:lnTo>
                <a:pt x="90" y="175"/>
              </a:lnTo>
              <a:lnTo>
                <a:pt x="90" y="172"/>
              </a:lnTo>
              <a:lnTo>
                <a:pt x="80" y="169"/>
              </a:lnTo>
              <a:lnTo>
                <a:pt x="73" y="161"/>
              </a:lnTo>
              <a:lnTo>
                <a:pt x="70" y="151"/>
              </a:lnTo>
              <a:lnTo>
                <a:pt x="70" y="139"/>
              </a:lnTo>
              <a:lnTo>
                <a:pt x="73" y="129"/>
              </a:lnTo>
              <a:lnTo>
                <a:pt x="80" y="122"/>
              </a:lnTo>
              <a:lnTo>
                <a:pt x="90" y="120"/>
              </a:lnTo>
              <a:lnTo>
                <a:pt x="90" y="97"/>
              </a:lnTo>
              <a:lnTo>
                <a:pt x="92" y="75"/>
              </a:lnTo>
              <a:lnTo>
                <a:pt x="99" y="55"/>
              </a:lnTo>
              <a:lnTo>
                <a:pt x="112" y="36"/>
              </a:lnTo>
              <a:lnTo>
                <a:pt x="126" y="21"/>
              </a:lnTo>
              <a:lnTo>
                <a:pt x="144" y="10"/>
              </a:lnTo>
              <a:lnTo>
                <a:pt x="165" y="3"/>
              </a:lnTo>
              <a:lnTo>
                <a:pt x="187" y="0"/>
              </a:lnTo>
              <a:close/>
            </a:path>
          </a:pathLst>
        </a:custGeom>
        <a:solidFill>
          <a:schemeClr val="bg2">
            <a:lumMod val="50000"/>
          </a:schemeClr>
        </a:solidFill>
        <a:ln w="0">
          <a:noFill/>
          <a:prstDash val="solid"/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624074</xdr:colOff>
      <xdr:row>2</xdr:row>
      <xdr:rowOff>228600</xdr:rowOff>
    </xdr:from>
    <xdr:to>
      <xdr:col>1</xdr:col>
      <xdr:colOff>876300</xdr:colOff>
      <xdr:row>3</xdr:row>
      <xdr:rowOff>142643</xdr:rowOff>
    </xdr:to>
    <xdr:sp macro="" textlink="">
      <xdr:nvSpPr>
        <xdr:cNvPr id="2" name="Person icon" descr="Person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/>
        </xdr:cNvSpPr>
      </xdr:nvSpPr>
      <xdr:spPr bwMode="auto">
        <a:xfrm>
          <a:off x="747899" y="1428750"/>
          <a:ext cx="252226" cy="295043"/>
        </a:xfrm>
        <a:custGeom>
          <a:avLst/>
          <a:gdLst>
            <a:gd name="T0" fmla="*/ 209 w 376"/>
            <a:gd name="T1" fmla="*/ 3 h 523"/>
            <a:gd name="T2" fmla="*/ 248 w 376"/>
            <a:gd name="T3" fmla="*/ 21 h 523"/>
            <a:gd name="T4" fmla="*/ 274 w 376"/>
            <a:gd name="T5" fmla="*/ 55 h 523"/>
            <a:gd name="T6" fmla="*/ 285 w 376"/>
            <a:gd name="T7" fmla="*/ 97 h 523"/>
            <a:gd name="T8" fmla="*/ 295 w 376"/>
            <a:gd name="T9" fmla="*/ 122 h 523"/>
            <a:gd name="T10" fmla="*/ 305 w 376"/>
            <a:gd name="T11" fmla="*/ 139 h 523"/>
            <a:gd name="T12" fmla="*/ 302 w 376"/>
            <a:gd name="T13" fmla="*/ 161 h 523"/>
            <a:gd name="T14" fmla="*/ 285 w 376"/>
            <a:gd name="T15" fmla="*/ 172 h 523"/>
            <a:gd name="T16" fmla="*/ 282 w 376"/>
            <a:gd name="T17" fmla="*/ 198 h 523"/>
            <a:gd name="T18" fmla="*/ 260 w 376"/>
            <a:gd name="T19" fmla="*/ 239 h 523"/>
            <a:gd name="T20" fmla="*/ 223 w 376"/>
            <a:gd name="T21" fmla="*/ 265 h 523"/>
            <a:gd name="T22" fmla="*/ 240 w 376"/>
            <a:gd name="T23" fmla="*/ 267 h 523"/>
            <a:gd name="T24" fmla="*/ 246 w 376"/>
            <a:gd name="T25" fmla="*/ 268 h 523"/>
            <a:gd name="T26" fmla="*/ 341 w 376"/>
            <a:gd name="T27" fmla="*/ 292 h 523"/>
            <a:gd name="T28" fmla="*/ 366 w 376"/>
            <a:gd name="T29" fmla="*/ 316 h 523"/>
            <a:gd name="T30" fmla="*/ 376 w 376"/>
            <a:gd name="T31" fmla="*/ 351 h 523"/>
            <a:gd name="T32" fmla="*/ 374 w 376"/>
            <a:gd name="T33" fmla="*/ 509 h 523"/>
            <a:gd name="T34" fmla="*/ 362 w 376"/>
            <a:gd name="T35" fmla="*/ 521 h 523"/>
            <a:gd name="T36" fmla="*/ 23 w 376"/>
            <a:gd name="T37" fmla="*/ 523 h 523"/>
            <a:gd name="T38" fmla="*/ 6 w 376"/>
            <a:gd name="T39" fmla="*/ 516 h 523"/>
            <a:gd name="T40" fmla="*/ 0 w 376"/>
            <a:gd name="T41" fmla="*/ 500 h 523"/>
            <a:gd name="T42" fmla="*/ 2 w 376"/>
            <a:gd name="T43" fmla="*/ 332 h 523"/>
            <a:gd name="T44" fmla="*/ 20 w 376"/>
            <a:gd name="T45" fmla="*/ 302 h 523"/>
            <a:gd name="T46" fmla="*/ 52 w 376"/>
            <a:gd name="T47" fmla="*/ 285 h 523"/>
            <a:gd name="T48" fmla="*/ 132 w 376"/>
            <a:gd name="T49" fmla="*/ 268 h 523"/>
            <a:gd name="T50" fmla="*/ 152 w 376"/>
            <a:gd name="T51" fmla="*/ 265 h 523"/>
            <a:gd name="T52" fmla="*/ 115 w 376"/>
            <a:gd name="T53" fmla="*/ 240 h 523"/>
            <a:gd name="T54" fmla="*/ 93 w 376"/>
            <a:gd name="T55" fmla="*/ 198 h 523"/>
            <a:gd name="T56" fmla="*/ 90 w 376"/>
            <a:gd name="T57" fmla="*/ 172 h 523"/>
            <a:gd name="T58" fmla="*/ 73 w 376"/>
            <a:gd name="T59" fmla="*/ 161 h 523"/>
            <a:gd name="T60" fmla="*/ 70 w 376"/>
            <a:gd name="T61" fmla="*/ 139 h 523"/>
            <a:gd name="T62" fmla="*/ 80 w 376"/>
            <a:gd name="T63" fmla="*/ 122 h 523"/>
            <a:gd name="T64" fmla="*/ 90 w 376"/>
            <a:gd name="T65" fmla="*/ 97 h 523"/>
            <a:gd name="T66" fmla="*/ 99 w 376"/>
            <a:gd name="T67" fmla="*/ 55 h 523"/>
            <a:gd name="T68" fmla="*/ 126 w 376"/>
            <a:gd name="T69" fmla="*/ 21 h 523"/>
            <a:gd name="T70" fmla="*/ 165 w 376"/>
            <a:gd name="T71" fmla="*/ 3 h 52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</a:cxnLst>
          <a:rect l="0" t="0" r="r" b="b"/>
          <a:pathLst>
            <a:path w="376" h="523">
              <a:moveTo>
                <a:pt x="187" y="0"/>
              </a:moveTo>
              <a:lnTo>
                <a:pt x="209" y="3"/>
              </a:lnTo>
              <a:lnTo>
                <a:pt x="230" y="10"/>
              </a:lnTo>
              <a:lnTo>
                <a:pt x="248" y="21"/>
              </a:lnTo>
              <a:lnTo>
                <a:pt x="263" y="36"/>
              </a:lnTo>
              <a:lnTo>
                <a:pt x="274" y="55"/>
              </a:lnTo>
              <a:lnTo>
                <a:pt x="282" y="75"/>
              </a:lnTo>
              <a:lnTo>
                <a:pt x="285" y="97"/>
              </a:lnTo>
              <a:lnTo>
                <a:pt x="285" y="120"/>
              </a:lnTo>
              <a:lnTo>
                <a:pt x="295" y="122"/>
              </a:lnTo>
              <a:lnTo>
                <a:pt x="302" y="129"/>
              </a:lnTo>
              <a:lnTo>
                <a:pt x="305" y="139"/>
              </a:lnTo>
              <a:lnTo>
                <a:pt x="305" y="151"/>
              </a:lnTo>
              <a:lnTo>
                <a:pt x="302" y="161"/>
              </a:lnTo>
              <a:lnTo>
                <a:pt x="295" y="169"/>
              </a:lnTo>
              <a:lnTo>
                <a:pt x="285" y="172"/>
              </a:lnTo>
              <a:lnTo>
                <a:pt x="285" y="175"/>
              </a:lnTo>
              <a:lnTo>
                <a:pt x="282" y="198"/>
              </a:lnTo>
              <a:lnTo>
                <a:pt x="273" y="220"/>
              </a:lnTo>
              <a:lnTo>
                <a:pt x="260" y="239"/>
              </a:lnTo>
              <a:lnTo>
                <a:pt x="243" y="254"/>
              </a:lnTo>
              <a:lnTo>
                <a:pt x="223" y="265"/>
              </a:lnTo>
              <a:lnTo>
                <a:pt x="232" y="266"/>
              </a:lnTo>
              <a:lnTo>
                <a:pt x="240" y="267"/>
              </a:lnTo>
              <a:lnTo>
                <a:pt x="245" y="268"/>
              </a:lnTo>
              <a:lnTo>
                <a:pt x="246" y="268"/>
              </a:lnTo>
              <a:lnTo>
                <a:pt x="323" y="285"/>
              </a:lnTo>
              <a:lnTo>
                <a:pt x="341" y="292"/>
              </a:lnTo>
              <a:lnTo>
                <a:pt x="355" y="302"/>
              </a:lnTo>
              <a:lnTo>
                <a:pt x="366" y="316"/>
              </a:lnTo>
              <a:lnTo>
                <a:pt x="373" y="332"/>
              </a:lnTo>
              <a:lnTo>
                <a:pt x="376" y="351"/>
              </a:lnTo>
              <a:lnTo>
                <a:pt x="376" y="500"/>
              </a:lnTo>
              <a:lnTo>
                <a:pt x="374" y="509"/>
              </a:lnTo>
              <a:lnTo>
                <a:pt x="369" y="516"/>
              </a:lnTo>
              <a:lnTo>
                <a:pt x="362" y="521"/>
              </a:lnTo>
              <a:lnTo>
                <a:pt x="353" y="523"/>
              </a:lnTo>
              <a:lnTo>
                <a:pt x="23" y="523"/>
              </a:lnTo>
              <a:lnTo>
                <a:pt x="14" y="521"/>
              </a:lnTo>
              <a:lnTo>
                <a:pt x="6" y="516"/>
              </a:lnTo>
              <a:lnTo>
                <a:pt x="1" y="509"/>
              </a:lnTo>
              <a:lnTo>
                <a:pt x="0" y="500"/>
              </a:lnTo>
              <a:lnTo>
                <a:pt x="0" y="351"/>
              </a:lnTo>
              <a:lnTo>
                <a:pt x="2" y="332"/>
              </a:lnTo>
              <a:lnTo>
                <a:pt x="9" y="316"/>
              </a:lnTo>
              <a:lnTo>
                <a:pt x="20" y="302"/>
              </a:lnTo>
              <a:lnTo>
                <a:pt x="35" y="292"/>
              </a:lnTo>
              <a:lnTo>
                <a:pt x="52" y="285"/>
              </a:lnTo>
              <a:lnTo>
                <a:pt x="129" y="268"/>
              </a:lnTo>
              <a:lnTo>
                <a:pt x="132" y="268"/>
              </a:lnTo>
              <a:lnTo>
                <a:pt x="140" y="267"/>
              </a:lnTo>
              <a:lnTo>
                <a:pt x="152" y="265"/>
              </a:lnTo>
              <a:lnTo>
                <a:pt x="132" y="255"/>
              </a:lnTo>
              <a:lnTo>
                <a:pt x="115" y="240"/>
              </a:lnTo>
              <a:lnTo>
                <a:pt x="101" y="220"/>
              </a:lnTo>
              <a:lnTo>
                <a:pt x="93" y="198"/>
              </a:lnTo>
              <a:lnTo>
                <a:pt x="90" y="175"/>
              </a:lnTo>
              <a:lnTo>
                <a:pt x="90" y="172"/>
              </a:lnTo>
              <a:lnTo>
                <a:pt x="80" y="169"/>
              </a:lnTo>
              <a:lnTo>
                <a:pt x="73" y="161"/>
              </a:lnTo>
              <a:lnTo>
                <a:pt x="70" y="151"/>
              </a:lnTo>
              <a:lnTo>
                <a:pt x="70" y="139"/>
              </a:lnTo>
              <a:lnTo>
                <a:pt x="73" y="129"/>
              </a:lnTo>
              <a:lnTo>
                <a:pt x="80" y="122"/>
              </a:lnTo>
              <a:lnTo>
                <a:pt x="90" y="120"/>
              </a:lnTo>
              <a:lnTo>
                <a:pt x="90" y="97"/>
              </a:lnTo>
              <a:lnTo>
                <a:pt x="92" y="75"/>
              </a:lnTo>
              <a:lnTo>
                <a:pt x="99" y="55"/>
              </a:lnTo>
              <a:lnTo>
                <a:pt x="112" y="36"/>
              </a:lnTo>
              <a:lnTo>
                <a:pt x="126" y="21"/>
              </a:lnTo>
              <a:lnTo>
                <a:pt x="144" y="10"/>
              </a:lnTo>
              <a:lnTo>
                <a:pt x="165" y="3"/>
              </a:lnTo>
              <a:lnTo>
                <a:pt x="187" y="0"/>
              </a:lnTo>
              <a:close/>
            </a:path>
          </a:pathLst>
        </a:custGeom>
        <a:solidFill>
          <a:schemeClr val="bg2">
            <a:lumMod val="50000"/>
          </a:schemeClr>
        </a:solidFill>
        <a:ln w="0">
          <a:noFill/>
          <a:prstDash val="solid"/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624074</xdr:colOff>
      <xdr:row>2</xdr:row>
      <xdr:rowOff>228600</xdr:rowOff>
    </xdr:from>
    <xdr:to>
      <xdr:col>1</xdr:col>
      <xdr:colOff>876300</xdr:colOff>
      <xdr:row>4</xdr:row>
      <xdr:rowOff>18818</xdr:rowOff>
    </xdr:to>
    <xdr:sp macro="" textlink="">
      <xdr:nvSpPr>
        <xdr:cNvPr id="3" name="Person icon" descr="Person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/>
        </xdr:cNvSpPr>
      </xdr:nvSpPr>
      <xdr:spPr bwMode="auto">
        <a:xfrm>
          <a:off x="747899" y="1428750"/>
          <a:ext cx="252226" cy="295043"/>
        </a:xfrm>
        <a:custGeom>
          <a:avLst/>
          <a:gdLst>
            <a:gd name="T0" fmla="*/ 209 w 376"/>
            <a:gd name="T1" fmla="*/ 3 h 523"/>
            <a:gd name="T2" fmla="*/ 248 w 376"/>
            <a:gd name="T3" fmla="*/ 21 h 523"/>
            <a:gd name="T4" fmla="*/ 274 w 376"/>
            <a:gd name="T5" fmla="*/ 55 h 523"/>
            <a:gd name="T6" fmla="*/ 285 w 376"/>
            <a:gd name="T7" fmla="*/ 97 h 523"/>
            <a:gd name="T8" fmla="*/ 295 w 376"/>
            <a:gd name="T9" fmla="*/ 122 h 523"/>
            <a:gd name="T10" fmla="*/ 305 w 376"/>
            <a:gd name="T11" fmla="*/ 139 h 523"/>
            <a:gd name="T12" fmla="*/ 302 w 376"/>
            <a:gd name="T13" fmla="*/ 161 h 523"/>
            <a:gd name="T14" fmla="*/ 285 w 376"/>
            <a:gd name="T15" fmla="*/ 172 h 523"/>
            <a:gd name="T16" fmla="*/ 282 w 376"/>
            <a:gd name="T17" fmla="*/ 198 h 523"/>
            <a:gd name="T18" fmla="*/ 260 w 376"/>
            <a:gd name="T19" fmla="*/ 239 h 523"/>
            <a:gd name="T20" fmla="*/ 223 w 376"/>
            <a:gd name="T21" fmla="*/ 265 h 523"/>
            <a:gd name="T22" fmla="*/ 240 w 376"/>
            <a:gd name="T23" fmla="*/ 267 h 523"/>
            <a:gd name="T24" fmla="*/ 246 w 376"/>
            <a:gd name="T25" fmla="*/ 268 h 523"/>
            <a:gd name="T26" fmla="*/ 341 w 376"/>
            <a:gd name="T27" fmla="*/ 292 h 523"/>
            <a:gd name="T28" fmla="*/ 366 w 376"/>
            <a:gd name="T29" fmla="*/ 316 h 523"/>
            <a:gd name="T30" fmla="*/ 376 w 376"/>
            <a:gd name="T31" fmla="*/ 351 h 523"/>
            <a:gd name="T32" fmla="*/ 374 w 376"/>
            <a:gd name="T33" fmla="*/ 509 h 523"/>
            <a:gd name="T34" fmla="*/ 362 w 376"/>
            <a:gd name="T35" fmla="*/ 521 h 523"/>
            <a:gd name="T36" fmla="*/ 23 w 376"/>
            <a:gd name="T37" fmla="*/ 523 h 523"/>
            <a:gd name="T38" fmla="*/ 6 w 376"/>
            <a:gd name="T39" fmla="*/ 516 h 523"/>
            <a:gd name="T40" fmla="*/ 0 w 376"/>
            <a:gd name="T41" fmla="*/ 500 h 523"/>
            <a:gd name="T42" fmla="*/ 2 w 376"/>
            <a:gd name="T43" fmla="*/ 332 h 523"/>
            <a:gd name="T44" fmla="*/ 20 w 376"/>
            <a:gd name="T45" fmla="*/ 302 h 523"/>
            <a:gd name="T46" fmla="*/ 52 w 376"/>
            <a:gd name="T47" fmla="*/ 285 h 523"/>
            <a:gd name="T48" fmla="*/ 132 w 376"/>
            <a:gd name="T49" fmla="*/ 268 h 523"/>
            <a:gd name="T50" fmla="*/ 152 w 376"/>
            <a:gd name="T51" fmla="*/ 265 h 523"/>
            <a:gd name="T52" fmla="*/ 115 w 376"/>
            <a:gd name="T53" fmla="*/ 240 h 523"/>
            <a:gd name="T54" fmla="*/ 93 w 376"/>
            <a:gd name="T55" fmla="*/ 198 h 523"/>
            <a:gd name="T56" fmla="*/ 90 w 376"/>
            <a:gd name="T57" fmla="*/ 172 h 523"/>
            <a:gd name="T58" fmla="*/ 73 w 376"/>
            <a:gd name="T59" fmla="*/ 161 h 523"/>
            <a:gd name="T60" fmla="*/ 70 w 376"/>
            <a:gd name="T61" fmla="*/ 139 h 523"/>
            <a:gd name="T62" fmla="*/ 80 w 376"/>
            <a:gd name="T63" fmla="*/ 122 h 523"/>
            <a:gd name="T64" fmla="*/ 90 w 376"/>
            <a:gd name="T65" fmla="*/ 97 h 523"/>
            <a:gd name="T66" fmla="*/ 99 w 376"/>
            <a:gd name="T67" fmla="*/ 55 h 523"/>
            <a:gd name="T68" fmla="*/ 126 w 376"/>
            <a:gd name="T69" fmla="*/ 21 h 523"/>
            <a:gd name="T70" fmla="*/ 165 w 376"/>
            <a:gd name="T71" fmla="*/ 3 h 52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</a:cxnLst>
          <a:rect l="0" t="0" r="r" b="b"/>
          <a:pathLst>
            <a:path w="376" h="523">
              <a:moveTo>
                <a:pt x="187" y="0"/>
              </a:moveTo>
              <a:lnTo>
                <a:pt x="209" y="3"/>
              </a:lnTo>
              <a:lnTo>
                <a:pt x="230" y="10"/>
              </a:lnTo>
              <a:lnTo>
                <a:pt x="248" y="21"/>
              </a:lnTo>
              <a:lnTo>
                <a:pt x="263" y="36"/>
              </a:lnTo>
              <a:lnTo>
                <a:pt x="274" y="55"/>
              </a:lnTo>
              <a:lnTo>
                <a:pt x="282" y="75"/>
              </a:lnTo>
              <a:lnTo>
                <a:pt x="285" y="97"/>
              </a:lnTo>
              <a:lnTo>
                <a:pt x="285" y="120"/>
              </a:lnTo>
              <a:lnTo>
                <a:pt x="295" y="122"/>
              </a:lnTo>
              <a:lnTo>
                <a:pt x="302" y="129"/>
              </a:lnTo>
              <a:lnTo>
                <a:pt x="305" y="139"/>
              </a:lnTo>
              <a:lnTo>
                <a:pt x="305" y="151"/>
              </a:lnTo>
              <a:lnTo>
                <a:pt x="302" y="161"/>
              </a:lnTo>
              <a:lnTo>
                <a:pt x="295" y="169"/>
              </a:lnTo>
              <a:lnTo>
                <a:pt x="285" y="172"/>
              </a:lnTo>
              <a:lnTo>
                <a:pt x="285" y="175"/>
              </a:lnTo>
              <a:lnTo>
                <a:pt x="282" y="198"/>
              </a:lnTo>
              <a:lnTo>
                <a:pt x="273" y="220"/>
              </a:lnTo>
              <a:lnTo>
                <a:pt x="260" y="239"/>
              </a:lnTo>
              <a:lnTo>
                <a:pt x="243" y="254"/>
              </a:lnTo>
              <a:lnTo>
                <a:pt x="223" y="265"/>
              </a:lnTo>
              <a:lnTo>
                <a:pt x="232" y="266"/>
              </a:lnTo>
              <a:lnTo>
                <a:pt x="240" y="267"/>
              </a:lnTo>
              <a:lnTo>
                <a:pt x="245" y="268"/>
              </a:lnTo>
              <a:lnTo>
                <a:pt x="246" y="268"/>
              </a:lnTo>
              <a:lnTo>
                <a:pt x="323" y="285"/>
              </a:lnTo>
              <a:lnTo>
                <a:pt x="341" y="292"/>
              </a:lnTo>
              <a:lnTo>
                <a:pt x="355" y="302"/>
              </a:lnTo>
              <a:lnTo>
                <a:pt x="366" y="316"/>
              </a:lnTo>
              <a:lnTo>
                <a:pt x="373" y="332"/>
              </a:lnTo>
              <a:lnTo>
                <a:pt x="376" y="351"/>
              </a:lnTo>
              <a:lnTo>
                <a:pt x="376" y="500"/>
              </a:lnTo>
              <a:lnTo>
                <a:pt x="374" y="509"/>
              </a:lnTo>
              <a:lnTo>
                <a:pt x="369" y="516"/>
              </a:lnTo>
              <a:lnTo>
                <a:pt x="362" y="521"/>
              </a:lnTo>
              <a:lnTo>
                <a:pt x="353" y="523"/>
              </a:lnTo>
              <a:lnTo>
                <a:pt x="23" y="523"/>
              </a:lnTo>
              <a:lnTo>
                <a:pt x="14" y="521"/>
              </a:lnTo>
              <a:lnTo>
                <a:pt x="6" y="516"/>
              </a:lnTo>
              <a:lnTo>
                <a:pt x="1" y="509"/>
              </a:lnTo>
              <a:lnTo>
                <a:pt x="0" y="500"/>
              </a:lnTo>
              <a:lnTo>
                <a:pt x="0" y="351"/>
              </a:lnTo>
              <a:lnTo>
                <a:pt x="2" y="332"/>
              </a:lnTo>
              <a:lnTo>
                <a:pt x="9" y="316"/>
              </a:lnTo>
              <a:lnTo>
                <a:pt x="20" y="302"/>
              </a:lnTo>
              <a:lnTo>
                <a:pt x="35" y="292"/>
              </a:lnTo>
              <a:lnTo>
                <a:pt x="52" y="285"/>
              </a:lnTo>
              <a:lnTo>
                <a:pt x="129" y="268"/>
              </a:lnTo>
              <a:lnTo>
                <a:pt x="132" y="268"/>
              </a:lnTo>
              <a:lnTo>
                <a:pt x="140" y="267"/>
              </a:lnTo>
              <a:lnTo>
                <a:pt x="152" y="265"/>
              </a:lnTo>
              <a:lnTo>
                <a:pt x="132" y="255"/>
              </a:lnTo>
              <a:lnTo>
                <a:pt x="115" y="240"/>
              </a:lnTo>
              <a:lnTo>
                <a:pt x="101" y="220"/>
              </a:lnTo>
              <a:lnTo>
                <a:pt x="93" y="198"/>
              </a:lnTo>
              <a:lnTo>
                <a:pt x="90" y="175"/>
              </a:lnTo>
              <a:lnTo>
                <a:pt x="90" y="172"/>
              </a:lnTo>
              <a:lnTo>
                <a:pt x="80" y="169"/>
              </a:lnTo>
              <a:lnTo>
                <a:pt x="73" y="161"/>
              </a:lnTo>
              <a:lnTo>
                <a:pt x="70" y="151"/>
              </a:lnTo>
              <a:lnTo>
                <a:pt x="70" y="139"/>
              </a:lnTo>
              <a:lnTo>
                <a:pt x="73" y="129"/>
              </a:lnTo>
              <a:lnTo>
                <a:pt x="80" y="122"/>
              </a:lnTo>
              <a:lnTo>
                <a:pt x="90" y="120"/>
              </a:lnTo>
              <a:lnTo>
                <a:pt x="90" y="97"/>
              </a:lnTo>
              <a:lnTo>
                <a:pt x="92" y="75"/>
              </a:lnTo>
              <a:lnTo>
                <a:pt x="99" y="55"/>
              </a:lnTo>
              <a:lnTo>
                <a:pt x="112" y="36"/>
              </a:lnTo>
              <a:lnTo>
                <a:pt x="126" y="21"/>
              </a:lnTo>
              <a:lnTo>
                <a:pt x="144" y="10"/>
              </a:lnTo>
              <a:lnTo>
                <a:pt x="165" y="3"/>
              </a:lnTo>
              <a:lnTo>
                <a:pt x="187" y="0"/>
              </a:lnTo>
              <a:close/>
            </a:path>
          </a:pathLst>
        </a:custGeom>
        <a:solidFill>
          <a:schemeClr val="bg2">
            <a:lumMod val="50000"/>
          </a:schemeClr>
        </a:solidFill>
        <a:ln w="0">
          <a:noFill/>
          <a:prstDash val="solid"/>
          <a:round/>
          <a:headEnd/>
          <a:tailEnd/>
        </a:ln>
      </xdr:spPr>
    </xdr:sp>
    <xdr:clientData/>
  </xdr:twoCellAnchor>
</xdr:wsDr>
</file>

<file path=xl/tables/table1.xml><?xml version="1.0" encoding="utf-8"?>
<table xmlns="http://schemas.openxmlformats.org/spreadsheetml/2006/main" id="1" name="Inventory" displayName="Inventory" ref="B13:K135" totalsRowShown="0" totalsRowDxfId="11">
  <autoFilter ref="B13:K135">
    <filterColumn colId="2">
      <filters blank="1"/>
    </filterColumn>
  </autoFilter>
  <tableColumns count="10">
    <tableColumn id="21" name="TASK" totalsRowDxfId="10" dataCellStyle="Comma">
      <calculatedColumnFormula>ROW($A1)</calculatedColumnFormula>
    </tableColumn>
    <tableColumn id="3" name="DESCRIPTION" totalsRowDxfId="9"/>
    <tableColumn id="4" name="POC/Point of Contact" totalsRowDxfId="8"/>
    <tableColumn id="6" name="DUE DATE" dataDxfId="7" totalsRowDxfId="6" dataCellStyle="Date"/>
    <tableColumn id="7" name="ACTUAL DATE" totalsRowDxfId="5" dataCellStyle="Date"/>
    <tableColumn id="8" name="Task Detail" totalsRowDxfId="4"/>
    <tableColumn id="9" name="ESTIMATES" totalsRowDxfId="3" dataCellStyle="Currency [0]"/>
    <tableColumn id="10" name="ACTUALS" totalsRowDxfId="2" dataCellStyle="Currency [0]"/>
    <tableColumn id="13" name="Notes" totalsRowDxfId="1" dataCellStyle="Hyperlink"/>
    <tableColumn id="14" name="Followup" totalsRowDxfId="0"/>
  </tableColumns>
  <tableStyleInfo name="Home Inventory" showFirstColumn="1" showLastColumn="0" showRowStripes="1" showColumnStripes="0"/>
  <extLst>
    <ext xmlns:x14="http://schemas.microsoft.com/office/spreadsheetml/2009/9/main" uri="{504A1905-F514-4f6f-8877-14C23A59335A}">
      <x14:table altTextSummary="List of household inventory items such as, Item # (calculated field), Room/area, item information, Purchase information, Estimated Current Value, Notes, and Photo (Yes/No field)"/>
    </ext>
  </extLst>
</table>
</file>

<file path=xl/tables/table2.xml><?xml version="1.0" encoding="utf-8"?>
<table xmlns="http://schemas.openxmlformats.org/spreadsheetml/2006/main" id="2" name="RoomLookup" displayName="RoomLookup" ref="B3:B16" totalsRowShown="0">
  <autoFilter ref="B3:B16"/>
  <sortState ref="B4:B15">
    <sortCondition ref="B3:B15"/>
  </sortState>
  <tableColumns count="1">
    <tableColumn id="1" name="Resources Needed"/>
  </tableColumns>
  <tableStyleInfo name="Home Inventory" showFirstColumn="0" showLastColumn="0" showRowStripes="1" showColumnStripes="0"/>
  <extLst>
    <ext xmlns:x14="http://schemas.microsoft.com/office/spreadsheetml/2009/9/main" uri="{504A1905-F514-4f6f-8877-14C23A59335A}">
      <x14:table altTextSummary="A table containing rooms or areas of a home"/>
    </ext>
  </extLst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dian">
  <a:themeElements>
    <a:clrScheme name="Home Inventory">
      <a:dk1>
        <a:sysClr val="windowText" lastClr="000000"/>
      </a:dk1>
      <a:lt1>
        <a:sysClr val="window" lastClr="FFFFFF"/>
      </a:lt1>
      <a:dk2>
        <a:srgbClr val="4F998E"/>
      </a:dk2>
      <a:lt2>
        <a:srgbClr val="CCEBE8"/>
      </a:lt2>
      <a:accent1>
        <a:srgbClr val="CC3104"/>
      </a:accent1>
      <a:accent2>
        <a:srgbClr val="FF931E"/>
      </a:accent2>
      <a:accent3>
        <a:srgbClr val="E59881"/>
      </a:accent3>
      <a:accent4>
        <a:srgbClr val="A49B8D"/>
      </a:accent4>
      <a:accent5>
        <a:srgbClr val="A8AD6C"/>
      </a:accent5>
      <a:accent6>
        <a:srgbClr val="CC3104"/>
      </a:accent6>
      <a:hlink>
        <a:srgbClr val="FF931E"/>
      </a:hlink>
      <a:folHlink>
        <a:srgbClr val="FFC000"/>
      </a:folHlink>
    </a:clrScheme>
    <a:fontScheme name="Home Inventory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Median">
      <a:fillStyleLst>
        <a:solidFill>
          <a:schemeClr val="phClr"/>
        </a:solidFill>
        <a:solidFill>
          <a:schemeClr val="phClr">
            <a:tint val="50000"/>
          </a:schemeClr>
        </a:solidFill>
        <a:solidFill>
          <a:schemeClr val="phClr"/>
        </a:soli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  <a:scene3d>
            <a:camera prst="isometricTopDown" fov="0">
              <a:rot lat="0" lon="0" rev="0"/>
            </a:camera>
            <a:lightRig rig="balanced" dir="t">
              <a:rot lat="0" lon="0" rev="13800000"/>
            </a:lightRig>
          </a:scene3d>
          <a:sp3d extrusionH="12700" prstMaterial="plastic">
            <a:bevelT w="38100" h="25400" prst="softRound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  <a:blipFill>
          <a:blip xmlns:r="http://schemas.openxmlformats.org/officeDocument/2006/relationships" r:embed="rId2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esbrewco@yahoo.com" TargetMode="External"/><Relationship Id="rId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autoPageBreaks="0" fitToPage="1"/>
  </sheetPr>
  <dimension ref="A1:K209"/>
  <sheetViews>
    <sheetView showGridLines="0" tabSelected="1" zoomScaleNormal="100" workbookViewId="0">
      <pane ySplit="12" topLeftCell="A13" activePane="bottomLeft" state="frozen"/>
      <selection pane="bottomLeft" activeCell="H15" sqref="H15"/>
    </sheetView>
  </sheetViews>
  <sheetFormatPr defaultRowHeight="30" customHeight="1" x14ac:dyDescent="0.25"/>
  <cols>
    <col min="1" max="1" width="2.7109375" style="7" customWidth="1"/>
    <col min="2" max="2" width="19.85546875" style="2" customWidth="1"/>
    <col min="3" max="3" width="24.7109375" style="2" customWidth="1"/>
    <col min="4" max="4" width="19.28515625" style="2" customWidth="1"/>
    <col min="5" max="5" width="18.5703125" style="2" customWidth="1"/>
    <col min="6" max="6" width="14.28515625" style="2" customWidth="1"/>
    <col min="7" max="7" width="45" style="2" customWidth="1"/>
    <col min="8" max="8" width="23.85546875" style="2" customWidth="1"/>
    <col min="9" max="9" width="18.5703125" style="2" customWidth="1"/>
    <col min="10" max="10" width="28.42578125" style="2" customWidth="1"/>
    <col min="11" max="11" width="11.7109375" style="1" customWidth="1"/>
    <col min="12" max="12" width="2.7109375" customWidth="1"/>
  </cols>
  <sheetData>
    <row r="1" spans="1:11" ht="65.099999999999994" customHeight="1" x14ac:dyDescent="0.25">
      <c r="A1" s="4"/>
      <c r="B1" s="109" t="s">
        <v>101</v>
      </c>
      <c r="C1" s="110"/>
      <c r="D1" s="111"/>
      <c r="E1" s="4"/>
      <c r="F1" s="4"/>
      <c r="G1" s="4"/>
      <c r="H1" s="4"/>
      <c r="I1" s="4"/>
      <c r="J1" s="4"/>
      <c r="K1" s="13" t="s">
        <v>4</v>
      </c>
    </row>
    <row r="2" spans="1:11" ht="30" customHeight="1" thickBot="1" x14ac:dyDescent="0.3">
      <c r="A2" s="4"/>
      <c r="B2" s="103" t="s">
        <v>262</v>
      </c>
      <c r="C2" s="103"/>
      <c r="D2" s="103"/>
      <c r="E2" s="18"/>
      <c r="F2" s="102" t="s">
        <v>22</v>
      </c>
      <c r="G2" s="102"/>
      <c r="H2" s="12">
        <f ca="1">TODAY()+28</f>
        <v>45555</v>
      </c>
      <c r="I2" s="10"/>
      <c r="J2" s="10"/>
      <c r="K2" s="10"/>
    </row>
    <row r="3" spans="1:11" ht="30" customHeight="1" thickTop="1" thickBot="1" x14ac:dyDescent="0.3">
      <c r="A3" s="4"/>
      <c r="B3" s="18"/>
      <c r="C3" s="18"/>
      <c r="D3" s="18"/>
      <c r="E3" s="18"/>
      <c r="F3" s="19"/>
      <c r="G3" s="19"/>
      <c r="H3" s="12" t="s">
        <v>42</v>
      </c>
      <c r="I3" s="18"/>
      <c r="J3" s="18"/>
      <c r="K3" s="18"/>
    </row>
    <row r="4" spans="1:11" ht="18" customHeight="1" thickTop="1" thickBot="1" x14ac:dyDescent="0.3">
      <c r="A4" s="4"/>
      <c r="B4" s="105" t="s">
        <v>5</v>
      </c>
      <c r="C4" s="104" t="s">
        <v>3</v>
      </c>
      <c r="D4" s="106" t="s">
        <v>97</v>
      </c>
      <c r="E4" s="107"/>
      <c r="F4" s="4"/>
      <c r="G4" s="6" t="s">
        <v>23</v>
      </c>
      <c r="H4" s="99" t="s">
        <v>43</v>
      </c>
      <c r="I4" s="99"/>
      <c r="J4" s="99"/>
      <c r="K4" s="4"/>
    </row>
    <row r="5" spans="1:11" ht="12.75" customHeight="1" thickTop="1" thickBot="1" x14ac:dyDescent="0.3">
      <c r="A5" s="4"/>
      <c r="B5" s="105"/>
      <c r="C5" s="104"/>
      <c r="D5" s="107"/>
      <c r="E5" s="107"/>
      <c r="F5" s="4"/>
      <c r="G5" s="6" t="s">
        <v>24</v>
      </c>
      <c r="H5" s="100" t="s">
        <v>44</v>
      </c>
      <c r="I5" s="101"/>
      <c r="J5" s="101"/>
      <c r="K5" s="4"/>
    </row>
    <row r="6" spans="1:11" ht="18" customHeight="1" thickTop="1" thickBot="1" x14ac:dyDescent="0.3">
      <c r="A6" s="4"/>
      <c r="B6" s="105" t="s">
        <v>6</v>
      </c>
      <c r="C6" s="104" t="s">
        <v>21</v>
      </c>
      <c r="D6" s="108" t="s">
        <v>100</v>
      </c>
      <c r="E6" s="107"/>
      <c r="F6" s="4"/>
      <c r="G6" s="6" t="s">
        <v>156</v>
      </c>
      <c r="H6" s="100" t="s">
        <v>44</v>
      </c>
      <c r="I6" s="101"/>
      <c r="J6" s="101"/>
      <c r="K6" s="3"/>
    </row>
    <row r="7" spans="1:11" ht="15.75" customHeight="1" thickTop="1" thickBot="1" x14ac:dyDescent="0.3">
      <c r="A7" s="4"/>
      <c r="B7" s="105"/>
      <c r="C7" s="104"/>
      <c r="D7" s="107"/>
      <c r="E7" s="107"/>
      <c r="F7" s="4"/>
      <c r="G7" s="6" t="s">
        <v>26</v>
      </c>
      <c r="H7" s="100" t="s">
        <v>44</v>
      </c>
      <c r="I7" s="101"/>
      <c r="J7" s="101"/>
      <c r="K7" s="5"/>
    </row>
    <row r="8" spans="1:11" ht="18" customHeight="1" thickTop="1" thickBot="1" x14ac:dyDescent="0.3">
      <c r="A8" s="4"/>
      <c r="B8" s="17"/>
      <c r="C8" s="20"/>
      <c r="D8" s="21"/>
      <c r="E8" s="21"/>
      <c r="F8" s="4"/>
      <c r="G8" s="6" t="s">
        <v>41</v>
      </c>
      <c r="H8" s="100" t="s">
        <v>44</v>
      </c>
      <c r="I8" s="101"/>
      <c r="J8" s="101"/>
      <c r="K8" s="5"/>
    </row>
    <row r="9" spans="1:11" ht="18" customHeight="1" thickTop="1" thickBot="1" x14ac:dyDescent="0.3">
      <c r="A9" s="4"/>
      <c r="B9" s="105" t="s">
        <v>7</v>
      </c>
      <c r="C9" s="112" t="s">
        <v>292</v>
      </c>
      <c r="D9" s="113"/>
      <c r="E9" s="113"/>
      <c r="F9" s="4"/>
      <c r="G9" s="6" t="s">
        <v>27</v>
      </c>
      <c r="H9" s="99" t="s">
        <v>43</v>
      </c>
      <c r="I9" s="99"/>
      <c r="J9" s="99"/>
      <c r="K9" s="3"/>
    </row>
    <row r="10" spans="1:11" ht="18" customHeight="1" thickTop="1" thickBot="1" x14ac:dyDescent="0.3">
      <c r="A10" s="4"/>
      <c r="B10" s="105"/>
      <c r="C10" s="114"/>
      <c r="D10" s="115"/>
      <c r="E10" s="115"/>
      <c r="F10" s="4"/>
      <c r="G10" s="6" t="s">
        <v>184</v>
      </c>
      <c r="H10" s="100" t="s">
        <v>44</v>
      </c>
      <c r="I10" s="101"/>
      <c r="J10" s="101"/>
      <c r="K10" s="9"/>
    </row>
    <row r="11" spans="1:11" ht="18" customHeight="1" thickTop="1" thickBot="1" x14ac:dyDescent="0.3">
      <c r="A11" s="4"/>
      <c r="B11" s="105"/>
      <c r="C11" s="114"/>
      <c r="D11" s="115"/>
      <c r="E11" s="115"/>
      <c r="F11" s="4"/>
      <c r="G11" s="6" t="s">
        <v>64</v>
      </c>
      <c r="H11" s="33" t="s">
        <v>13</v>
      </c>
      <c r="I11" s="33"/>
      <c r="J11" s="33"/>
      <c r="K11" s="9"/>
    </row>
    <row r="12" spans="1:11" ht="27" customHeight="1" thickTop="1" thickBot="1" x14ac:dyDescent="0.3">
      <c r="A12" s="4"/>
      <c r="B12" s="105"/>
      <c r="C12" s="116"/>
      <c r="D12" s="117"/>
      <c r="E12" s="117"/>
      <c r="F12" s="4"/>
      <c r="G12" s="6" t="s">
        <v>65</v>
      </c>
      <c r="H12" s="33" t="s">
        <v>13</v>
      </c>
      <c r="I12" s="33"/>
      <c r="J12" s="33"/>
      <c r="K12" s="3"/>
    </row>
    <row r="13" spans="1:11" ht="30" customHeight="1" thickTop="1" x14ac:dyDescent="0.25">
      <c r="B13" s="30" t="s">
        <v>8</v>
      </c>
      <c r="C13" s="31" t="s">
        <v>9</v>
      </c>
      <c r="D13" s="31" t="s">
        <v>10</v>
      </c>
      <c r="E13" s="31" t="s">
        <v>11</v>
      </c>
      <c r="F13" s="31" t="s">
        <v>12</v>
      </c>
      <c r="G13" s="31" t="s">
        <v>20</v>
      </c>
      <c r="H13" s="31" t="s">
        <v>330</v>
      </c>
      <c r="I13" s="31" t="s">
        <v>329</v>
      </c>
      <c r="J13" s="31" t="s">
        <v>0</v>
      </c>
      <c r="K13" s="31" t="s">
        <v>235</v>
      </c>
    </row>
    <row r="14" spans="1:11" ht="30" customHeight="1" x14ac:dyDescent="0.25">
      <c r="B14" s="28" t="s">
        <v>105</v>
      </c>
      <c r="C14" s="23"/>
      <c r="D14" s="23"/>
      <c r="E14" s="23"/>
      <c r="F14" s="23"/>
      <c r="G14" s="51"/>
      <c r="H14" s="25"/>
      <c r="I14" s="25"/>
      <c r="J14" s="23"/>
      <c r="K14" s="32" t="s">
        <v>1</v>
      </c>
    </row>
    <row r="15" spans="1:11" ht="30" customHeight="1" x14ac:dyDescent="0.25">
      <c r="B15" s="14">
        <v>1</v>
      </c>
      <c r="C15" t="s">
        <v>192</v>
      </c>
      <c r="D15" t="s">
        <v>38</v>
      </c>
      <c r="E15" s="15">
        <v>45444</v>
      </c>
      <c r="F15" s="15"/>
      <c r="G15" t="s">
        <v>193</v>
      </c>
      <c r="H15" s="16"/>
      <c r="I15" s="16"/>
      <c r="J15" s="86" t="s">
        <v>234</v>
      </c>
      <c r="K15" t="s">
        <v>2</v>
      </c>
    </row>
    <row r="16" spans="1:11" ht="30" customHeight="1" x14ac:dyDescent="0.25">
      <c r="B16" s="14">
        <v>2</v>
      </c>
      <c r="C16" t="s">
        <v>14</v>
      </c>
      <c r="D16" t="s">
        <v>293</v>
      </c>
      <c r="E16" s="15">
        <v>45505</v>
      </c>
      <c r="F16" s="15"/>
      <c r="G16" t="s">
        <v>294</v>
      </c>
      <c r="H16" s="16"/>
      <c r="I16" s="16"/>
      <c r="J16" s="22"/>
      <c r="K16" t="s">
        <v>1</v>
      </c>
    </row>
    <row r="17" spans="1:11" ht="30" customHeight="1" x14ac:dyDescent="0.25">
      <c r="B17" s="14">
        <v>3</v>
      </c>
      <c r="C17"/>
      <c r="D17"/>
      <c r="E17" s="15"/>
      <c r="F17" s="15"/>
      <c r="G17"/>
      <c r="H17" s="16"/>
      <c r="I17" s="16"/>
      <c r="J17" s="22"/>
      <c r="K17" t="s">
        <v>2</v>
      </c>
    </row>
    <row r="18" spans="1:11" ht="30" customHeight="1" x14ac:dyDescent="0.25">
      <c r="B18" s="28" t="s">
        <v>23</v>
      </c>
      <c r="C18" s="23"/>
      <c r="D18" s="23"/>
      <c r="E18" s="23"/>
      <c r="F18" s="23"/>
      <c r="G18" s="24" t="s">
        <v>39</v>
      </c>
      <c r="H18" s="25"/>
      <c r="I18" s="25"/>
      <c r="J18" s="23"/>
      <c r="K18" s="32" t="s">
        <v>1</v>
      </c>
    </row>
    <row r="19" spans="1:11" ht="30" customHeight="1" x14ac:dyDescent="0.25">
      <c r="B19" s="14">
        <f>ROW($A1)</f>
        <v>1</v>
      </c>
      <c r="C19" t="s">
        <v>28</v>
      </c>
      <c r="D19" t="s">
        <v>35</v>
      </c>
      <c r="E19" s="15">
        <f ca="1">TODAY()-432</f>
        <v>45095</v>
      </c>
      <c r="F19" s="15">
        <f ca="1">TODAY()-410</f>
        <v>45117</v>
      </c>
      <c r="G19" t="s">
        <v>37</v>
      </c>
      <c r="H19" s="16">
        <v>147000</v>
      </c>
      <c r="I19" s="16"/>
      <c r="J19" s="22"/>
      <c r="K19" t="s">
        <v>1</v>
      </c>
    </row>
    <row r="20" spans="1:11" ht="30" customHeight="1" x14ac:dyDescent="0.25">
      <c r="B20" s="14">
        <v>2</v>
      </c>
      <c r="C20" t="s">
        <v>45</v>
      </c>
      <c r="D20" t="s">
        <v>38</v>
      </c>
      <c r="E20" s="15">
        <f ca="1">TODAY()-100</f>
        <v>45427</v>
      </c>
      <c r="F20" s="15">
        <v>45422</v>
      </c>
      <c r="G20" s="35" t="s">
        <v>283</v>
      </c>
      <c r="H20" s="16">
        <v>4700</v>
      </c>
      <c r="I20" s="16"/>
      <c r="J20" s="22"/>
      <c r="K20"/>
    </row>
    <row r="21" spans="1:11" ht="30" customHeight="1" x14ac:dyDescent="0.25">
      <c r="B21" s="14">
        <v>3</v>
      </c>
      <c r="C21" t="s">
        <v>30</v>
      </c>
      <c r="D21" t="s">
        <v>149</v>
      </c>
      <c r="E21" s="15">
        <f ca="1">TODAY()-65</f>
        <v>45462</v>
      </c>
      <c r="F21" s="15">
        <f ca="1">TODAY()-69</f>
        <v>45458</v>
      </c>
      <c r="G21" t="s">
        <v>36</v>
      </c>
      <c r="H21" s="16">
        <v>1200</v>
      </c>
      <c r="I21" s="16">
        <v>1000</v>
      </c>
      <c r="J21" s="22"/>
      <c r="K21" t="s">
        <v>2</v>
      </c>
    </row>
    <row r="22" spans="1:11" ht="30" customHeight="1" x14ac:dyDescent="0.25">
      <c r="A22"/>
      <c r="B22" s="14">
        <v>4</v>
      </c>
      <c r="C22" t="s">
        <v>34</v>
      </c>
      <c r="D22" t="s">
        <v>38</v>
      </c>
      <c r="E22" s="15">
        <f ca="1">TODAY()-34</f>
        <v>45493</v>
      </c>
      <c r="F22" s="15">
        <f ca="1">TODAY()-2</f>
        <v>45525</v>
      </c>
      <c r="G22" s="35" t="s">
        <v>96</v>
      </c>
      <c r="H22" s="16">
        <v>0</v>
      </c>
      <c r="I22" s="16">
        <v>550</v>
      </c>
      <c r="J22" s="22"/>
      <c r="K22" t="s">
        <v>2</v>
      </c>
    </row>
    <row r="23" spans="1:11" ht="30" customHeight="1" x14ac:dyDescent="0.25">
      <c r="A23"/>
      <c r="B23" s="14">
        <v>5</v>
      </c>
      <c r="C23" t="s">
        <v>40</v>
      </c>
      <c r="D23" t="s">
        <v>70</v>
      </c>
      <c r="E23" s="15">
        <f ca="1">TODAY()-133</f>
        <v>45394</v>
      </c>
      <c r="F23" s="15"/>
      <c r="G23" s="124" t="s">
        <v>236</v>
      </c>
      <c r="H23" s="16">
        <v>2000000</v>
      </c>
      <c r="I23" s="16"/>
      <c r="J23" s="22"/>
      <c r="K23" t="s">
        <v>1</v>
      </c>
    </row>
    <row r="24" spans="1:11" ht="30" customHeight="1" x14ac:dyDescent="0.25">
      <c r="A24"/>
      <c r="B24" s="14">
        <v>6</v>
      </c>
      <c r="C24" t="s">
        <v>33</v>
      </c>
      <c r="D24" t="s">
        <v>70</v>
      </c>
      <c r="E24" s="15">
        <f ca="1">TODAY()+4</f>
        <v>45531</v>
      </c>
      <c r="F24" s="15"/>
      <c r="G24" s="43"/>
      <c r="H24" s="16"/>
      <c r="I24" s="16"/>
      <c r="J24" s="22"/>
      <c r="K24"/>
    </row>
    <row r="25" spans="1:11" ht="36.75" customHeight="1" x14ac:dyDescent="0.25">
      <c r="A25"/>
      <c r="B25" s="14">
        <v>7</v>
      </c>
      <c r="E25" s="70"/>
      <c r="F25" s="70"/>
      <c r="H25" s="16"/>
      <c r="I25" s="16"/>
      <c r="J25" s="22"/>
      <c r="K25" t="s">
        <v>1</v>
      </c>
    </row>
    <row r="26" spans="1:11" ht="30" customHeight="1" x14ac:dyDescent="0.25">
      <c r="B26" s="28" t="s">
        <v>24</v>
      </c>
      <c r="C26" s="23"/>
      <c r="D26" s="23"/>
      <c r="E26" s="23"/>
      <c r="F26" s="23"/>
      <c r="G26" s="24" t="s">
        <v>39</v>
      </c>
      <c r="H26" s="25"/>
      <c r="I26" s="25"/>
      <c r="J26" s="23"/>
      <c r="K26" s="26"/>
    </row>
    <row r="27" spans="1:11" ht="30" customHeight="1" x14ac:dyDescent="0.25">
      <c r="A27"/>
      <c r="B27" s="14">
        <v>1</v>
      </c>
      <c r="C27" t="s">
        <v>34</v>
      </c>
      <c r="D27" t="s">
        <v>47</v>
      </c>
      <c r="E27" s="27">
        <v>45078</v>
      </c>
      <c r="F27" s="15"/>
      <c r="G27" t="s">
        <v>57</v>
      </c>
      <c r="H27" s="16">
        <v>1500000</v>
      </c>
      <c r="I27" s="16">
        <v>1250600</v>
      </c>
      <c r="J27" s="22"/>
      <c r="K27"/>
    </row>
    <row r="28" spans="1:11" ht="30" customHeight="1" x14ac:dyDescent="0.25">
      <c r="A28"/>
      <c r="B28" s="14">
        <v>2</v>
      </c>
      <c r="C28" t="s">
        <v>15</v>
      </c>
      <c r="D28" t="s">
        <v>46</v>
      </c>
      <c r="E28" s="27">
        <v>45108</v>
      </c>
      <c r="F28" s="15"/>
      <c r="G28" t="s">
        <v>59</v>
      </c>
      <c r="H28" s="16"/>
      <c r="I28" s="16"/>
      <c r="J28" s="22"/>
      <c r="K28"/>
    </row>
    <row r="29" spans="1:11" ht="30" customHeight="1" x14ac:dyDescent="0.25">
      <c r="A29"/>
      <c r="B29" s="14">
        <v>3</v>
      </c>
      <c r="C29" t="s">
        <v>51</v>
      </c>
      <c r="D29" t="s">
        <v>46</v>
      </c>
      <c r="E29" s="27">
        <v>45123</v>
      </c>
      <c r="F29" s="15"/>
      <c r="G29" t="s">
        <v>58</v>
      </c>
      <c r="H29" s="16"/>
      <c r="I29" s="16"/>
      <c r="J29" s="22"/>
      <c r="K29"/>
    </row>
    <row r="30" spans="1:11" ht="30" customHeight="1" x14ac:dyDescent="0.25">
      <c r="A30"/>
      <c r="B30" s="14">
        <v>4</v>
      </c>
      <c r="C30" t="s">
        <v>31</v>
      </c>
      <c r="D30" t="s">
        <v>47</v>
      </c>
      <c r="E30" s="27">
        <v>45142</v>
      </c>
      <c r="F30" s="15"/>
      <c r="G30" s="36" t="s">
        <v>60</v>
      </c>
      <c r="H30" s="16"/>
      <c r="I30" s="16"/>
      <c r="J30" s="22" t="s">
        <v>72</v>
      </c>
      <c r="K30"/>
    </row>
    <row r="31" spans="1:11" ht="30" customHeight="1" x14ac:dyDescent="0.25">
      <c r="A31"/>
      <c r="B31" s="14">
        <v>5</v>
      </c>
      <c r="C31" t="s">
        <v>199</v>
      </c>
      <c r="D31" t="s">
        <v>47</v>
      </c>
      <c r="E31" s="15">
        <v>45341</v>
      </c>
      <c r="F31" s="15"/>
      <c r="G31" s="36" t="s">
        <v>200</v>
      </c>
      <c r="H31" s="125" t="s">
        <v>201</v>
      </c>
      <c r="I31" s="16"/>
      <c r="J31" s="22"/>
      <c r="K31"/>
    </row>
    <row r="32" spans="1:11" ht="30" customHeight="1" x14ac:dyDescent="0.25">
      <c r="A32"/>
      <c r="B32" s="14">
        <v>6</v>
      </c>
      <c r="C32" t="s">
        <v>71</v>
      </c>
      <c r="D32" t="s">
        <v>67</v>
      </c>
      <c r="E32" s="40">
        <v>45299</v>
      </c>
      <c r="F32" s="15">
        <v>45300</v>
      </c>
      <c r="G32" s="36" t="s">
        <v>73</v>
      </c>
      <c r="H32" s="16"/>
      <c r="I32" s="16"/>
      <c r="J32" s="22"/>
      <c r="K32"/>
    </row>
    <row r="33" spans="1:11" ht="30" customHeight="1" x14ac:dyDescent="0.25">
      <c r="A33"/>
      <c r="B33" s="14">
        <v>7</v>
      </c>
      <c r="C33" t="s">
        <v>113</v>
      </c>
      <c r="D33" t="s">
        <v>67</v>
      </c>
      <c r="E33" s="54">
        <v>45343</v>
      </c>
      <c r="F33" s="15"/>
      <c r="G33" s="36" t="s">
        <v>114</v>
      </c>
      <c r="H33" s="16"/>
      <c r="I33" s="16"/>
      <c r="J33" s="22"/>
      <c r="K33"/>
    </row>
    <row r="34" spans="1:11" s="74" customFormat="1" ht="30" customHeight="1" x14ac:dyDescent="0.25">
      <c r="B34" s="75">
        <v>8</v>
      </c>
      <c r="C34" s="74" t="s">
        <v>194</v>
      </c>
      <c r="D34" s="74" t="s">
        <v>67</v>
      </c>
      <c r="E34" s="76"/>
      <c r="F34" s="77"/>
      <c r="G34" s="78" t="s">
        <v>114</v>
      </c>
      <c r="H34" s="79" t="s">
        <v>195</v>
      </c>
      <c r="I34" s="79"/>
      <c r="J34" s="80"/>
    </row>
    <row r="35" spans="1:11" ht="30" customHeight="1" x14ac:dyDescent="0.25">
      <c r="A35"/>
      <c r="B35" s="14">
        <v>9</v>
      </c>
      <c r="C35" t="s">
        <v>196</v>
      </c>
      <c r="D35" t="s">
        <v>197</v>
      </c>
      <c r="E35" s="15"/>
      <c r="F35" s="15"/>
      <c r="G35" s="36" t="s">
        <v>198</v>
      </c>
      <c r="H35" s="16"/>
      <c r="I35" s="16"/>
      <c r="J35" s="22"/>
      <c r="K35"/>
    </row>
    <row r="36" spans="1:11" ht="30" customHeight="1" x14ac:dyDescent="0.25">
      <c r="A36"/>
      <c r="B36" s="14">
        <v>10</v>
      </c>
      <c r="C36" t="s">
        <v>202</v>
      </c>
      <c r="D36" t="s">
        <v>154</v>
      </c>
      <c r="E36" s="15"/>
      <c r="F36" s="15"/>
      <c r="G36" s="36" t="s">
        <v>203</v>
      </c>
      <c r="H36" s="16"/>
      <c r="I36" s="16"/>
      <c r="J36" s="86" t="s">
        <v>242</v>
      </c>
      <c r="K36"/>
    </row>
    <row r="37" spans="1:11" ht="30" customHeight="1" x14ac:dyDescent="0.25">
      <c r="A37"/>
      <c r="B37" s="14">
        <v>11</v>
      </c>
      <c r="C37"/>
      <c r="D37"/>
      <c r="E37" s="15"/>
      <c r="F37" s="15"/>
      <c r="G37" s="81"/>
      <c r="H37" s="16"/>
      <c r="I37" s="16"/>
      <c r="J37" s="22"/>
      <c r="K37"/>
    </row>
    <row r="38" spans="1:11" ht="30" customHeight="1" x14ac:dyDescent="0.25">
      <c r="A38"/>
      <c r="B38" s="14">
        <v>12</v>
      </c>
      <c r="C38"/>
      <c r="D38"/>
      <c r="E38" s="15"/>
      <c r="F38" s="15"/>
      <c r="G38" s="52"/>
      <c r="H38" s="16"/>
      <c r="I38" s="16"/>
      <c r="J38" s="22"/>
      <c r="K38"/>
    </row>
    <row r="39" spans="1:11" ht="30" customHeight="1" x14ac:dyDescent="0.25">
      <c r="A39"/>
      <c r="B39" s="14">
        <f>ROW($A19)</f>
        <v>19</v>
      </c>
      <c r="C39"/>
      <c r="D39"/>
      <c r="E39" s="15"/>
      <c r="F39" s="15"/>
      <c r="G39" s="81"/>
      <c r="H39" s="16"/>
      <c r="I39" s="16"/>
      <c r="J39" s="22"/>
      <c r="K39"/>
    </row>
    <row r="40" spans="1:11" ht="30" customHeight="1" x14ac:dyDescent="0.25">
      <c r="B40" s="28" t="s">
        <v>115</v>
      </c>
      <c r="C40" s="23"/>
      <c r="D40" s="23"/>
      <c r="E40" s="23"/>
      <c r="F40" s="23"/>
      <c r="G40" s="24" t="s">
        <v>39</v>
      </c>
      <c r="H40" s="25"/>
      <c r="I40" s="25"/>
      <c r="J40" s="23"/>
      <c r="K40" s="26"/>
    </row>
    <row r="41" spans="1:11" ht="30" customHeight="1" x14ac:dyDescent="0.25">
      <c r="A41"/>
      <c r="B41" s="14">
        <v>1</v>
      </c>
      <c r="C41" t="s">
        <v>71</v>
      </c>
      <c r="D41" t="s">
        <v>67</v>
      </c>
      <c r="E41" s="40">
        <v>45299</v>
      </c>
      <c r="F41" s="15">
        <v>45300</v>
      </c>
      <c r="G41" s="53" t="s">
        <v>73</v>
      </c>
      <c r="H41" s="16"/>
      <c r="I41" s="16"/>
      <c r="J41" s="22"/>
      <c r="K41"/>
    </row>
    <row r="42" spans="1:11" ht="30" customHeight="1" x14ac:dyDescent="0.25">
      <c r="A42"/>
      <c r="B42" s="14">
        <v>2</v>
      </c>
      <c r="C42" t="s">
        <v>113</v>
      </c>
      <c r="D42" t="s">
        <v>67</v>
      </c>
      <c r="E42" s="54">
        <v>45343</v>
      </c>
      <c r="F42" s="15"/>
      <c r="G42" s="82" t="s">
        <v>116</v>
      </c>
      <c r="H42" s="16"/>
      <c r="I42" s="16"/>
      <c r="J42" s="22"/>
      <c r="K42"/>
    </row>
    <row r="43" spans="1:11" ht="30" customHeight="1" x14ac:dyDescent="0.25">
      <c r="A43"/>
      <c r="B43" s="14">
        <v>3</v>
      </c>
      <c r="C43" t="s">
        <v>117</v>
      </c>
      <c r="D43" t="s">
        <v>118</v>
      </c>
      <c r="E43" s="27">
        <v>45337</v>
      </c>
      <c r="F43" s="15"/>
      <c r="G43"/>
      <c r="H43" s="16"/>
      <c r="I43" s="16"/>
      <c r="J43" s="22"/>
      <c r="K43"/>
    </row>
    <row r="44" spans="1:11" ht="30" customHeight="1" x14ac:dyDescent="0.25">
      <c r="A44"/>
      <c r="B44" s="14">
        <v>4</v>
      </c>
      <c r="C44" t="s">
        <v>150</v>
      </c>
      <c r="D44" t="s">
        <v>67</v>
      </c>
      <c r="E44" s="54">
        <v>45391</v>
      </c>
      <c r="F44" s="15"/>
      <c r="G44" s="126" t="s">
        <v>204</v>
      </c>
      <c r="H44" s="16"/>
      <c r="I44" s="16"/>
      <c r="J44" s="22"/>
      <c r="K44"/>
    </row>
    <row r="45" spans="1:11" ht="30" customHeight="1" x14ac:dyDescent="0.25">
      <c r="A45"/>
      <c r="B45" s="14">
        <v>5</v>
      </c>
      <c r="C45" t="s">
        <v>237</v>
      </c>
      <c r="D45" t="s">
        <v>67</v>
      </c>
      <c r="E45" s="54">
        <v>45391</v>
      </c>
      <c r="F45" s="15"/>
      <c r="G45" s="126" t="s">
        <v>238</v>
      </c>
      <c r="H45" s="16"/>
      <c r="I45" s="16"/>
      <c r="J45" s="22"/>
      <c r="K45"/>
    </row>
    <row r="46" spans="1:11" ht="30" customHeight="1" x14ac:dyDescent="0.25">
      <c r="A46"/>
      <c r="B46" s="28" t="s">
        <v>284</v>
      </c>
      <c r="C46" s="23"/>
      <c r="D46" s="23"/>
      <c r="E46" s="23"/>
      <c r="F46" s="23"/>
      <c r="G46" s="24" t="s">
        <v>39</v>
      </c>
      <c r="H46" s="25"/>
      <c r="I46" s="25"/>
      <c r="J46" s="23"/>
      <c r="K46" s="26"/>
    </row>
    <row r="47" spans="1:11" ht="30" customHeight="1" x14ac:dyDescent="0.25">
      <c r="A47"/>
      <c r="B47" s="14">
        <v>3</v>
      </c>
      <c r="C47" t="s">
        <v>33</v>
      </c>
      <c r="D47" t="s">
        <v>38</v>
      </c>
      <c r="E47" s="27">
        <v>44969</v>
      </c>
      <c r="F47" s="15"/>
      <c r="G47" t="s">
        <v>174</v>
      </c>
      <c r="H47" s="16"/>
      <c r="I47" s="16"/>
      <c r="J47" s="22"/>
      <c r="K47"/>
    </row>
    <row r="48" spans="1:11" ht="30" customHeight="1" x14ac:dyDescent="0.25">
      <c r="A48"/>
      <c r="B48" s="14">
        <v>4</v>
      </c>
      <c r="C48" t="s">
        <v>33</v>
      </c>
      <c r="D48" t="s">
        <v>38</v>
      </c>
      <c r="E48" s="123">
        <v>45608</v>
      </c>
      <c r="F48" s="15"/>
      <c r="G48" t="s">
        <v>239</v>
      </c>
      <c r="H48" s="16"/>
      <c r="I48" s="16"/>
      <c r="J48" s="22"/>
      <c r="K48"/>
    </row>
    <row r="49" spans="1:11" ht="30" customHeight="1" x14ac:dyDescent="0.25">
      <c r="B49" s="2">
        <v>5</v>
      </c>
    </row>
    <row r="50" spans="1:11" ht="30" customHeight="1" x14ac:dyDescent="0.25">
      <c r="B50" s="2">
        <v>6</v>
      </c>
    </row>
    <row r="51" spans="1:11" ht="30" customHeight="1" x14ac:dyDescent="0.25">
      <c r="A51"/>
      <c r="B51" s="14">
        <v>7</v>
      </c>
      <c r="C51"/>
      <c r="D51"/>
      <c r="E51" s="15"/>
      <c r="F51" s="15"/>
      <c r="G51" s="53"/>
      <c r="H51" s="16"/>
      <c r="I51" s="16"/>
      <c r="J51" s="22"/>
      <c r="K51"/>
    </row>
    <row r="52" spans="1:11" ht="30" customHeight="1" x14ac:dyDescent="0.25">
      <c r="A52"/>
      <c r="B52" s="14">
        <v>8</v>
      </c>
      <c r="C52"/>
      <c r="D52"/>
      <c r="E52" s="15"/>
      <c r="F52" s="15"/>
      <c r="G52" s="53"/>
      <c r="H52" s="16"/>
      <c r="I52" s="16"/>
      <c r="J52" s="22"/>
      <c r="K52"/>
    </row>
    <row r="53" spans="1:11" ht="30" customHeight="1" x14ac:dyDescent="0.25">
      <c r="B53" s="14">
        <v>9</v>
      </c>
      <c r="C53"/>
      <c r="D53"/>
      <c r="E53" s="15"/>
      <c r="F53" s="15"/>
      <c r="G53"/>
      <c r="H53" s="16"/>
      <c r="I53" s="16"/>
      <c r="J53" s="22"/>
      <c r="K53"/>
    </row>
    <row r="54" spans="1:11" ht="30" customHeight="1" x14ac:dyDescent="0.25">
      <c r="B54" s="28" t="s">
        <v>25</v>
      </c>
      <c r="C54" s="23"/>
      <c r="D54" s="23"/>
      <c r="E54" s="23"/>
      <c r="F54" s="23"/>
      <c r="G54" s="51"/>
      <c r="H54" s="25"/>
      <c r="I54" s="25"/>
      <c r="J54" s="23"/>
      <c r="K54" s="26"/>
    </row>
    <row r="55" spans="1:11" ht="30" customHeight="1" x14ac:dyDescent="0.25">
      <c r="B55" s="14">
        <v>1</v>
      </c>
      <c r="C55" t="s">
        <v>29</v>
      </c>
      <c r="D55" t="s">
        <v>98</v>
      </c>
      <c r="E55" s="27">
        <v>45265</v>
      </c>
      <c r="F55" s="15"/>
      <c r="G55" t="s">
        <v>99</v>
      </c>
      <c r="H55" s="16"/>
      <c r="I55" s="16"/>
      <c r="J55" s="22"/>
      <c r="K55"/>
    </row>
    <row r="56" spans="1:11" ht="30" customHeight="1" x14ac:dyDescent="0.25">
      <c r="B56" s="14">
        <v>2</v>
      </c>
      <c r="C56" t="s">
        <v>31</v>
      </c>
      <c r="D56" t="s">
        <v>102</v>
      </c>
      <c r="E56" s="27">
        <v>45271</v>
      </c>
      <c r="F56" s="15"/>
      <c r="G56" t="s">
        <v>103</v>
      </c>
      <c r="H56" s="16"/>
      <c r="I56" s="16"/>
      <c r="J56" s="22"/>
      <c r="K56"/>
    </row>
    <row r="57" spans="1:11" ht="30" customHeight="1" x14ac:dyDescent="0.25">
      <c r="B57" s="14">
        <v>3</v>
      </c>
      <c r="C57" t="s">
        <v>29</v>
      </c>
      <c r="D57" t="s">
        <v>98</v>
      </c>
      <c r="E57" s="27">
        <v>45271</v>
      </c>
      <c r="F57" s="15"/>
      <c r="G57"/>
      <c r="H57" s="16"/>
      <c r="I57" s="16"/>
      <c r="J57" s="22"/>
      <c r="K57"/>
    </row>
    <row r="58" spans="1:11" ht="30" customHeight="1" x14ac:dyDescent="0.25">
      <c r="B58" s="14">
        <v>4</v>
      </c>
      <c r="C58" t="s">
        <v>29</v>
      </c>
      <c r="D58" t="s">
        <v>151</v>
      </c>
      <c r="E58" s="15">
        <v>45379</v>
      </c>
      <c r="F58" s="15"/>
      <c r="G58"/>
      <c r="H58" s="16"/>
      <c r="I58" s="16"/>
      <c r="J58" s="22"/>
      <c r="K58"/>
    </row>
    <row r="59" spans="1:11" ht="30" customHeight="1" x14ac:dyDescent="0.25">
      <c r="B59" s="14">
        <v>5</v>
      </c>
      <c r="C59"/>
      <c r="D59"/>
      <c r="E59" s="27"/>
      <c r="F59" s="15"/>
      <c r="G59"/>
      <c r="H59" s="16"/>
      <c r="I59" s="16"/>
      <c r="J59" s="22"/>
      <c r="K59"/>
    </row>
    <row r="60" spans="1:11" ht="30" customHeight="1" x14ac:dyDescent="0.25">
      <c r="B60" s="28" t="s">
        <v>54</v>
      </c>
      <c r="C60" s="23"/>
      <c r="D60" s="23"/>
      <c r="E60" s="23"/>
      <c r="F60" s="23"/>
      <c r="G60" s="24" t="s">
        <v>39</v>
      </c>
      <c r="H60" s="25"/>
      <c r="I60" s="25"/>
      <c r="J60" s="23"/>
      <c r="K60" s="26"/>
    </row>
    <row r="61" spans="1:11" ht="30" customHeight="1" x14ac:dyDescent="0.25">
      <c r="B61" s="14">
        <v>1</v>
      </c>
      <c r="C61" t="s">
        <v>28</v>
      </c>
      <c r="D61" t="s">
        <v>48</v>
      </c>
      <c r="E61" s="27">
        <v>45133</v>
      </c>
      <c r="F61" s="15"/>
      <c r="G61" t="s">
        <v>55</v>
      </c>
      <c r="H61" s="16"/>
      <c r="I61" s="16"/>
      <c r="J61" s="22"/>
      <c r="K61"/>
    </row>
    <row r="62" spans="1:11" ht="30" customHeight="1" x14ac:dyDescent="0.25">
      <c r="B62" s="14">
        <v>2</v>
      </c>
      <c r="C62" t="s">
        <v>51</v>
      </c>
      <c r="D62" t="s">
        <v>48</v>
      </c>
      <c r="E62" s="27">
        <v>45170</v>
      </c>
      <c r="F62" s="15"/>
      <c r="G62" s="7" t="s">
        <v>56</v>
      </c>
      <c r="H62" s="16"/>
      <c r="I62" s="16"/>
      <c r="J62" s="22"/>
      <c r="K62"/>
    </row>
    <row r="63" spans="1:11" ht="30" customHeight="1" x14ac:dyDescent="0.25">
      <c r="B63" s="14">
        <v>3</v>
      </c>
      <c r="C63" t="s">
        <v>28</v>
      </c>
      <c r="D63" t="s">
        <v>70</v>
      </c>
      <c r="E63" s="15">
        <v>45288</v>
      </c>
      <c r="F63" s="15"/>
      <c r="G63" s="7"/>
      <c r="H63" s="16"/>
      <c r="I63" s="16"/>
      <c r="J63" s="22"/>
      <c r="K63"/>
    </row>
    <row r="64" spans="1:11" ht="30" customHeight="1" x14ac:dyDescent="0.25">
      <c r="B64" s="14">
        <v>4</v>
      </c>
      <c r="C64" t="s">
        <v>34</v>
      </c>
      <c r="D64" t="s">
        <v>74</v>
      </c>
      <c r="E64" s="27">
        <v>45288</v>
      </c>
      <c r="F64" s="15"/>
      <c r="G64" s="41" t="s">
        <v>175</v>
      </c>
      <c r="H64" s="16">
        <v>71500</v>
      </c>
      <c r="I64" s="16"/>
      <c r="J64" s="22"/>
      <c r="K64"/>
    </row>
    <row r="65" spans="2:11" ht="30" customHeight="1" x14ac:dyDescent="0.25">
      <c r="B65" s="14">
        <v>5</v>
      </c>
      <c r="C65" t="s">
        <v>33</v>
      </c>
      <c r="D65" t="s">
        <v>70</v>
      </c>
      <c r="E65" s="15">
        <v>45524</v>
      </c>
      <c r="F65" s="15"/>
      <c r="G65" s="127" t="s">
        <v>328</v>
      </c>
      <c r="H65" s="16"/>
      <c r="I65" s="16"/>
      <c r="J65" s="22"/>
      <c r="K65"/>
    </row>
    <row r="66" spans="2:11" ht="30" customHeight="1" x14ac:dyDescent="0.25">
      <c r="B66" s="14">
        <v>6</v>
      </c>
      <c r="C66"/>
      <c r="D66"/>
      <c r="E66" s="15"/>
      <c r="F66" s="15"/>
      <c r="G66" s="55"/>
      <c r="H66" s="16"/>
      <c r="I66" s="16"/>
      <c r="J66" s="22"/>
      <c r="K66"/>
    </row>
    <row r="67" spans="2:11" ht="30" customHeight="1" x14ac:dyDescent="0.25">
      <c r="B67" s="14">
        <v>7</v>
      </c>
      <c r="C67"/>
      <c r="D67"/>
      <c r="E67" s="15"/>
      <c r="F67" s="15"/>
      <c r="G67" s="61"/>
      <c r="H67" s="16"/>
      <c r="I67" s="16"/>
      <c r="J67" s="22"/>
      <c r="K67"/>
    </row>
    <row r="68" spans="2:11" ht="30" customHeight="1" x14ac:dyDescent="0.25">
      <c r="B68" s="28" t="s">
        <v>41</v>
      </c>
      <c r="C68" s="23"/>
      <c r="D68" s="23"/>
      <c r="E68" s="23"/>
      <c r="F68" s="23"/>
      <c r="G68" s="51"/>
      <c r="H68" s="25"/>
      <c r="I68" s="25"/>
      <c r="J68" s="23"/>
      <c r="K68" s="26"/>
    </row>
    <row r="69" spans="2:11" ht="30" customHeight="1" x14ac:dyDescent="0.25">
      <c r="B69" s="14">
        <v>1</v>
      </c>
      <c r="C69" t="s">
        <v>33</v>
      </c>
      <c r="D69" t="s">
        <v>38</v>
      </c>
      <c r="E69" s="27">
        <f ca="1">TODAY()+3</f>
        <v>45530</v>
      </c>
      <c r="F69" s="15"/>
      <c r="G69" s="50" t="s">
        <v>63</v>
      </c>
      <c r="H69" s="16"/>
      <c r="I69" s="16"/>
      <c r="J69" s="22"/>
      <c r="K69"/>
    </row>
    <row r="70" spans="2:11" ht="30" customHeight="1" x14ac:dyDescent="0.25">
      <c r="B70" s="14">
        <v>2</v>
      </c>
      <c r="C70" t="s">
        <v>34</v>
      </c>
      <c r="D70" t="s">
        <v>38</v>
      </c>
      <c r="E70" s="27">
        <v>45290</v>
      </c>
      <c r="F70" s="15"/>
      <c r="G70" s="50" t="s">
        <v>78</v>
      </c>
      <c r="H70" s="16"/>
      <c r="I70" s="16"/>
      <c r="J70" s="22"/>
      <c r="K70"/>
    </row>
    <row r="71" spans="2:11" ht="30" customHeight="1" x14ac:dyDescent="0.25">
      <c r="B71" s="14">
        <v>3</v>
      </c>
      <c r="C71" t="s">
        <v>33</v>
      </c>
      <c r="D71" t="s">
        <v>74</v>
      </c>
      <c r="E71" s="27">
        <v>45294</v>
      </c>
      <c r="F71" s="15"/>
      <c r="G71" t="s">
        <v>120</v>
      </c>
      <c r="H71" s="16"/>
      <c r="I71" s="16"/>
      <c r="J71" s="22"/>
      <c r="K71"/>
    </row>
    <row r="72" spans="2:11" ht="30" customHeight="1" x14ac:dyDescent="0.25">
      <c r="B72" s="14">
        <v>4</v>
      </c>
      <c r="C72" t="s">
        <v>18</v>
      </c>
      <c r="D72" t="s">
        <v>74</v>
      </c>
      <c r="E72" s="15">
        <v>45349</v>
      </c>
      <c r="F72" s="15"/>
      <c r="G72" t="s">
        <v>144</v>
      </c>
      <c r="H72" s="16"/>
      <c r="I72" s="16"/>
      <c r="J72" s="22"/>
      <c r="K72"/>
    </row>
    <row r="73" spans="2:11" ht="30" customHeight="1" x14ac:dyDescent="0.25">
      <c r="B73" s="14">
        <v>5</v>
      </c>
      <c r="C73" t="s">
        <v>28</v>
      </c>
      <c r="D73" t="s">
        <v>74</v>
      </c>
      <c r="E73" s="54">
        <v>45386</v>
      </c>
      <c r="F73" s="15"/>
      <c r="G73" t="s">
        <v>152</v>
      </c>
      <c r="H73" s="16"/>
      <c r="I73" s="16"/>
      <c r="J73" s="22"/>
      <c r="K73"/>
    </row>
    <row r="74" spans="2:11" ht="30" customHeight="1" x14ac:dyDescent="0.25">
      <c r="B74" s="14">
        <v>6</v>
      </c>
      <c r="C74" t="s">
        <v>205</v>
      </c>
      <c r="D74" t="s">
        <v>206</v>
      </c>
      <c r="E74" s="15">
        <v>45461</v>
      </c>
      <c r="F74" s="15"/>
      <c r="G74" t="s">
        <v>240</v>
      </c>
      <c r="H74" s="16"/>
      <c r="I74" s="16"/>
      <c r="J74" s="22"/>
      <c r="K74"/>
    </row>
    <row r="75" spans="2:11" ht="30" customHeight="1" x14ac:dyDescent="0.25">
      <c r="B75" s="14">
        <v>7</v>
      </c>
      <c r="C75" t="s">
        <v>28</v>
      </c>
      <c r="D75" t="s">
        <v>154</v>
      </c>
      <c r="E75" s="15">
        <v>45524</v>
      </c>
      <c r="F75" s="15"/>
      <c r="G75" t="s">
        <v>285</v>
      </c>
      <c r="H75" s="16"/>
      <c r="I75" s="16"/>
      <c r="J75" s="22"/>
      <c r="K75"/>
    </row>
    <row r="76" spans="2:11" ht="30" customHeight="1" x14ac:dyDescent="0.25">
      <c r="B76" s="14">
        <v>8</v>
      </c>
      <c r="C76"/>
      <c r="D76"/>
      <c r="E76" s="15"/>
      <c r="F76" s="15"/>
      <c r="G76"/>
      <c r="H76" s="16"/>
      <c r="I76" s="16"/>
      <c r="J76" s="22"/>
      <c r="K76"/>
    </row>
    <row r="77" spans="2:11" ht="30" customHeight="1" x14ac:dyDescent="0.25">
      <c r="B77" s="14">
        <v>9</v>
      </c>
      <c r="C77"/>
      <c r="D77"/>
      <c r="E77" s="15"/>
      <c r="F77" s="15"/>
      <c r="G77"/>
      <c r="H77" s="16"/>
      <c r="I77" s="16"/>
      <c r="J77" s="22"/>
      <c r="K77"/>
    </row>
    <row r="78" spans="2:11" ht="30" customHeight="1" x14ac:dyDescent="0.25">
      <c r="B78" s="28" t="s">
        <v>140</v>
      </c>
      <c r="C78" s="23"/>
      <c r="D78" s="23"/>
      <c r="E78" s="23"/>
      <c r="F78" s="23"/>
      <c r="G78" s="24" t="s">
        <v>39</v>
      </c>
      <c r="H78" s="25"/>
      <c r="I78" s="25"/>
      <c r="J78" s="23"/>
      <c r="K78" s="26"/>
    </row>
    <row r="79" spans="2:11" ht="30" customHeight="1" x14ac:dyDescent="0.25">
      <c r="B79" s="14">
        <v>1</v>
      </c>
      <c r="C79" t="s">
        <v>80</v>
      </c>
      <c r="D79" t="s">
        <v>47</v>
      </c>
      <c r="E79" s="27">
        <f ca="1">TODAY()-31</f>
        <v>45496</v>
      </c>
      <c r="F79" s="15"/>
      <c r="G79" t="s">
        <v>145</v>
      </c>
      <c r="H79" s="16">
        <v>1500000</v>
      </c>
      <c r="I79" s="16"/>
      <c r="J79" s="22"/>
      <c r="K79"/>
    </row>
    <row r="80" spans="2:11" ht="30" customHeight="1" x14ac:dyDescent="0.25">
      <c r="B80" s="14">
        <v>2</v>
      </c>
      <c r="C80" t="s">
        <v>14</v>
      </c>
      <c r="D80" t="s">
        <v>48</v>
      </c>
      <c r="E80" s="27">
        <f ca="1">TODAY()+3</f>
        <v>45530</v>
      </c>
      <c r="F80" s="15"/>
      <c r="G80" t="s">
        <v>79</v>
      </c>
      <c r="H80" s="16"/>
      <c r="I80" s="16"/>
      <c r="J80" s="22"/>
      <c r="K80"/>
    </row>
    <row r="81" spans="2:11" ht="30" customHeight="1" x14ac:dyDescent="0.25">
      <c r="B81" s="14">
        <v>3</v>
      </c>
      <c r="C81" t="s">
        <v>76</v>
      </c>
      <c r="D81" t="s">
        <v>75</v>
      </c>
      <c r="E81" s="40">
        <v>45288</v>
      </c>
      <c r="F81" s="15"/>
      <c r="G81" t="s">
        <v>207</v>
      </c>
      <c r="H81" s="16"/>
      <c r="I81" s="16"/>
      <c r="J81" s="22"/>
      <c r="K81"/>
    </row>
    <row r="82" spans="2:11" ht="30" customHeight="1" x14ac:dyDescent="0.25">
      <c r="B82" s="14">
        <v>4</v>
      </c>
      <c r="C82" t="s">
        <v>77</v>
      </c>
      <c r="D82" t="s">
        <v>75</v>
      </c>
      <c r="E82" s="40">
        <v>45288</v>
      </c>
      <c r="F82" s="15"/>
      <c r="G82" t="s">
        <v>207</v>
      </c>
      <c r="H82" s="16"/>
      <c r="I82" s="16"/>
      <c r="J82" s="22"/>
      <c r="K82"/>
    </row>
    <row r="83" spans="2:11" ht="30" customHeight="1" x14ac:dyDescent="0.25">
      <c r="B83" s="14">
        <v>5</v>
      </c>
      <c r="C83" t="s">
        <v>141</v>
      </c>
      <c r="D83" t="s">
        <v>121</v>
      </c>
      <c r="E83" s="40">
        <v>45333</v>
      </c>
      <c r="F83" s="15"/>
      <c r="G83" t="s">
        <v>207</v>
      </c>
      <c r="H83" s="16"/>
      <c r="I83" s="16"/>
      <c r="J83" s="22"/>
      <c r="K83"/>
    </row>
    <row r="84" spans="2:11" ht="30" customHeight="1" x14ac:dyDescent="0.25">
      <c r="B84" s="14">
        <v>6</v>
      </c>
      <c r="C84" t="s">
        <v>141</v>
      </c>
      <c r="D84" t="s">
        <v>121</v>
      </c>
      <c r="E84" s="40">
        <v>45386</v>
      </c>
      <c r="F84" s="15"/>
      <c r="G84" s="35" t="s">
        <v>207</v>
      </c>
      <c r="H84" s="16"/>
      <c r="I84" s="16"/>
      <c r="J84" s="22"/>
      <c r="K84"/>
    </row>
    <row r="85" spans="2:11" ht="30" customHeight="1" x14ac:dyDescent="0.25">
      <c r="B85" s="14">
        <v>7</v>
      </c>
      <c r="C85" t="s">
        <v>33</v>
      </c>
      <c r="D85" t="s">
        <v>38</v>
      </c>
      <c r="E85" s="27">
        <v>45478</v>
      </c>
      <c r="F85" s="15"/>
      <c r="G85" s="128" t="s">
        <v>286</v>
      </c>
      <c r="H85" s="16"/>
      <c r="I85" s="16"/>
      <c r="J85" s="22"/>
      <c r="K85"/>
    </row>
    <row r="86" spans="2:11" ht="30" customHeight="1" x14ac:dyDescent="0.25">
      <c r="B86" s="29" t="s">
        <v>49</v>
      </c>
      <c r="C86" s="23"/>
      <c r="D86" s="23"/>
      <c r="E86" s="23"/>
      <c r="F86" s="23"/>
      <c r="G86" s="24" t="s">
        <v>39</v>
      </c>
      <c r="H86" s="25"/>
      <c r="I86" s="25"/>
      <c r="J86" s="23"/>
      <c r="K86" s="26"/>
    </row>
    <row r="87" spans="2:11" ht="30" customHeight="1" x14ac:dyDescent="0.25">
      <c r="B87" s="14">
        <v>1</v>
      </c>
      <c r="C87" t="s">
        <v>30</v>
      </c>
      <c r="D87" t="s">
        <v>48</v>
      </c>
      <c r="E87" s="27">
        <v>45170</v>
      </c>
      <c r="F87" s="15"/>
      <c r="G87" s="35" t="s">
        <v>62</v>
      </c>
      <c r="H87" s="16">
        <v>80000</v>
      </c>
      <c r="I87" s="16"/>
      <c r="J87" s="22"/>
      <c r="K87"/>
    </row>
    <row r="88" spans="2:11" ht="30" customHeight="1" x14ac:dyDescent="0.25">
      <c r="B88" s="14">
        <v>2</v>
      </c>
      <c r="C88"/>
      <c r="D88"/>
      <c r="E88" s="27"/>
      <c r="F88" s="15"/>
      <c r="G88"/>
      <c r="H88" s="16"/>
      <c r="I88" s="16"/>
      <c r="J88" s="22"/>
      <c r="K88"/>
    </row>
    <row r="89" spans="2:11" ht="30" customHeight="1" x14ac:dyDescent="0.25">
      <c r="B89" s="14">
        <v>3</v>
      </c>
      <c r="C89"/>
      <c r="D89"/>
      <c r="E89" s="27"/>
      <c r="F89" s="15"/>
      <c r="G89"/>
      <c r="H89" s="16"/>
      <c r="I89" s="16"/>
      <c r="J89" s="22"/>
      <c r="K89"/>
    </row>
    <row r="90" spans="2:11" ht="30" customHeight="1" x14ac:dyDescent="0.25">
      <c r="B90" s="29" t="s">
        <v>50</v>
      </c>
      <c r="C90" s="23"/>
      <c r="D90" s="23"/>
      <c r="E90" s="23"/>
      <c r="F90" s="23"/>
      <c r="G90" s="24" t="s">
        <v>39</v>
      </c>
      <c r="H90" s="25"/>
      <c r="I90" s="25"/>
      <c r="J90" s="23"/>
      <c r="K90" s="26"/>
    </row>
    <row r="91" spans="2:11" ht="30" customHeight="1" x14ac:dyDescent="0.25">
      <c r="B91" s="14">
        <v>1</v>
      </c>
      <c r="C91" t="s">
        <v>28</v>
      </c>
      <c r="D91"/>
      <c r="E91" s="27">
        <v>45058</v>
      </c>
      <c r="F91" s="15"/>
      <c r="G91" t="s">
        <v>52</v>
      </c>
      <c r="H91" s="16">
        <v>4700</v>
      </c>
      <c r="I91" s="16"/>
      <c r="J91" s="22"/>
      <c r="K91"/>
    </row>
    <row r="92" spans="2:11" ht="30" customHeight="1" x14ac:dyDescent="0.25">
      <c r="B92" s="14">
        <v>2</v>
      </c>
      <c r="C92" t="s">
        <v>51</v>
      </c>
      <c r="D92" t="s">
        <v>48</v>
      </c>
      <c r="E92" s="27">
        <v>45152</v>
      </c>
      <c r="F92" s="15"/>
      <c r="G92" s="35" t="s">
        <v>53</v>
      </c>
      <c r="H92" s="16">
        <v>4700</v>
      </c>
      <c r="I92" s="16"/>
      <c r="J92" s="22"/>
      <c r="K92"/>
    </row>
    <row r="93" spans="2:11" ht="30" customHeight="1" x14ac:dyDescent="0.25">
      <c r="B93" s="14">
        <v>3</v>
      </c>
      <c r="C93" t="s">
        <v>33</v>
      </c>
      <c r="D93" t="s">
        <v>70</v>
      </c>
      <c r="E93" s="27">
        <v>45246</v>
      </c>
      <c r="F93" s="15"/>
      <c r="G93" t="s">
        <v>81</v>
      </c>
      <c r="H93" s="16"/>
      <c r="I93" s="16"/>
      <c r="J93" s="22"/>
      <c r="K93"/>
    </row>
    <row r="94" spans="2:11" ht="30" customHeight="1" x14ac:dyDescent="0.25">
      <c r="B94" s="14">
        <v>4</v>
      </c>
      <c r="C94" t="s">
        <v>33</v>
      </c>
      <c r="D94" t="s">
        <v>70</v>
      </c>
      <c r="E94" s="27">
        <v>45352</v>
      </c>
      <c r="F94" s="15"/>
      <c r="G94" t="s">
        <v>243</v>
      </c>
      <c r="H94" s="16">
        <v>22000</v>
      </c>
      <c r="I94" s="16"/>
      <c r="J94" s="22"/>
      <c r="K94"/>
    </row>
    <row r="95" spans="2:11" ht="30" customHeight="1" x14ac:dyDescent="0.25">
      <c r="B95" s="14">
        <v>5</v>
      </c>
      <c r="C95" t="s">
        <v>33</v>
      </c>
      <c r="D95" t="s">
        <v>70</v>
      </c>
      <c r="E95" s="15">
        <v>45436</v>
      </c>
      <c r="F95" s="15"/>
      <c r="G95" t="s">
        <v>241</v>
      </c>
      <c r="H95" s="16">
        <v>45000</v>
      </c>
      <c r="I95" s="16"/>
      <c r="J95" s="22"/>
      <c r="K95"/>
    </row>
    <row r="96" spans="2:11" ht="30" customHeight="1" x14ac:dyDescent="0.25">
      <c r="B96" s="14">
        <v>6</v>
      </c>
      <c r="C96"/>
      <c r="D96"/>
      <c r="E96" s="15"/>
      <c r="F96" s="15"/>
      <c r="G96"/>
      <c r="H96" s="16"/>
      <c r="I96" s="16"/>
      <c r="J96" s="22"/>
      <c r="K96"/>
    </row>
    <row r="97" spans="2:11" ht="30" customHeight="1" x14ac:dyDescent="0.25">
      <c r="B97" s="14">
        <v>7</v>
      </c>
      <c r="C97"/>
      <c r="D97"/>
      <c r="E97" s="15"/>
      <c r="F97" s="15"/>
      <c r="G97"/>
      <c r="H97" s="16"/>
      <c r="I97" s="16"/>
      <c r="J97"/>
      <c r="K97"/>
    </row>
    <row r="98" spans="2:11" ht="30" customHeight="1" x14ac:dyDescent="0.25">
      <c r="B98" s="29" t="s">
        <v>158</v>
      </c>
      <c r="C98" s="23"/>
      <c r="D98" s="23"/>
      <c r="E98" s="23"/>
      <c r="F98" s="23"/>
      <c r="G98" s="24" t="s">
        <v>39</v>
      </c>
      <c r="H98" s="25"/>
      <c r="I98" s="25"/>
      <c r="J98" s="23"/>
      <c r="K98"/>
    </row>
    <row r="99" spans="2:11" ht="30" customHeight="1" x14ac:dyDescent="0.25">
      <c r="B99" s="14">
        <v>1</v>
      </c>
      <c r="C99" t="s">
        <v>33</v>
      </c>
      <c r="D99" t="s">
        <v>38</v>
      </c>
      <c r="E99" s="27">
        <v>45063</v>
      </c>
      <c r="F99" s="15"/>
      <c r="G99" t="s">
        <v>90</v>
      </c>
      <c r="H99" s="16"/>
      <c r="I99" s="16"/>
      <c r="J99" s="22"/>
      <c r="K99"/>
    </row>
    <row r="100" spans="2:11" ht="30" customHeight="1" x14ac:dyDescent="0.25">
      <c r="B100" s="14">
        <v>2</v>
      </c>
      <c r="C100" t="s">
        <v>33</v>
      </c>
      <c r="D100" t="s">
        <v>38</v>
      </c>
      <c r="E100" s="15">
        <v>45092</v>
      </c>
      <c r="F100" s="15"/>
      <c r="G100" t="s">
        <v>90</v>
      </c>
      <c r="H100" s="16"/>
      <c r="I100" s="16"/>
      <c r="J100" s="22"/>
      <c r="K100"/>
    </row>
    <row r="101" spans="2:11" ht="30" customHeight="1" x14ac:dyDescent="0.25">
      <c r="B101" s="14">
        <v>3</v>
      </c>
      <c r="C101" t="s">
        <v>33</v>
      </c>
      <c r="D101" t="s">
        <v>38</v>
      </c>
      <c r="E101" s="15" t="s">
        <v>61</v>
      </c>
      <c r="F101" s="15"/>
      <c r="G101" t="s">
        <v>90</v>
      </c>
      <c r="H101" s="16"/>
      <c r="I101" s="16"/>
      <c r="J101" s="22"/>
      <c r="K101"/>
    </row>
    <row r="102" spans="2:11" ht="30" customHeight="1" x14ac:dyDescent="0.25">
      <c r="B102" s="14">
        <v>4</v>
      </c>
      <c r="C102" t="s">
        <v>33</v>
      </c>
      <c r="D102" t="s">
        <v>38</v>
      </c>
      <c r="E102" s="15">
        <v>45184</v>
      </c>
      <c r="F102" s="15"/>
      <c r="G102" t="s">
        <v>90</v>
      </c>
      <c r="H102" s="16"/>
      <c r="I102" s="16"/>
      <c r="J102" s="22"/>
      <c r="K102"/>
    </row>
    <row r="103" spans="2:11" ht="30" customHeight="1" thickBot="1" x14ac:dyDescent="0.3">
      <c r="B103" s="14">
        <v>5</v>
      </c>
      <c r="C103" t="s">
        <v>146</v>
      </c>
      <c r="D103" t="s">
        <v>147</v>
      </c>
      <c r="E103" s="15">
        <v>45352</v>
      </c>
      <c r="F103" s="15"/>
      <c r="G103" s="33" t="s">
        <v>187</v>
      </c>
      <c r="H103" s="16"/>
      <c r="I103" s="16"/>
      <c r="J103" s="22"/>
      <c r="K103"/>
    </row>
    <row r="104" spans="2:11" ht="30" customHeight="1" thickTop="1" x14ac:dyDescent="0.25">
      <c r="B104" s="14">
        <v>6</v>
      </c>
      <c r="C104" t="s">
        <v>28</v>
      </c>
      <c r="D104" t="s">
        <v>216</v>
      </c>
      <c r="E104" s="15">
        <v>45460</v>
      </c>
      <c r="F104" s="15"/>
      <c r="G104" t="s">
        <v>217</v>
      </c>
      <c r="H104" s="16"/>
      <c r="I104" s="16"/>
      <c r="J104" s="22"/>
      <c r="K104"/>
    </row>
    <row r="105" spans="2:11" ht="30" customHeight="1" x14ac:dyDescent="0.25">
      <c r="B105" s="14">
        <v>7</v>
      </c>
      <c r="C105" t="s">
        <v>244</v>
      </c>
      <c r="D105" t="s">
        <v>67</v>
      </c>
      <c r="E105" s="15">
        <v>45516</v>
      </c>
      <c r="F105" s="15"/>
      <c r="G105" t="s">
        <v>245</v>
      </c>
      <c r="H105" s="16"/>
      <c r="I105" s="16"/>
      <c r="J105" s="22"/>
      <c r="K105"/>
    </row>
    <row r="106" spans="2:11" ht="30" customHeight="1" x14ac:dyDescent="0.25">
      <c r="B106" s="14">
        <v>8</v>
      </c>
      <c r="C106" t="s">
        <v>14</v>
      </c>
      <c r="D106" t="s">
        <v>38</v>
      </c>
      <c r="E106" s="15">
        <v>45518</v>
      </c>
      <c r="F106" s="15"/>
      <c r="G106" t="s">
        <v>287</v>
      </c>
      <c r="H106" s="16"/>
      <c r="I106" s="16"/>
      <c r="J106" s="22"/>
      <c r="K106"/>
    </row>
    <row r="107" spans="2:11" ht="30" customHeight="1" x14ac:dyDescent="0.25">
      <c r="B107" s="14">
        <v>9</v>
      </c>
      <c r="C107"/>
      <c r="D107"/>
      <c r="E107" s="15"/>
      <c r="F107" s="15"/>
      <c r="G107"/>
      <c r="H107" s="16"/>
      <c r="I107" s="16"/>
      <c r="J107" s="22"/>
      <c r="K107"/>
    </row>
    <row r="108" spans="2:11" ht="30" customHeight="1" x14ac:dyDescent="0.25">
      <c r="B108" s="14">
        <v>10</v>
      </c>
      <c r="C108"/>
      <c r="D108"/>
      <c r="E108" s="15"/>
      <c r="F108" s="15"/>
      <c r="G108"/>
      <c r="H108" s="16"/>
      <c r="I108" s="16"/>
      <c r="J108" s="22"/>
      <c r="K108"/>
    </row>
    <row r="109" spans="2:11" ht="30" customHeight="1" x14ac:dyDescent="0.25">
      <c r="B109" s="28" t="s">
        <v>66</v>
      </c>
      <c r="C109" s="23"/>
      <c r="D109" s="23"/>
      <c r="E109" s="23"/>
      <c r="F109" s="23"/>
      <c r="G109" s="24" t="s">
        <v>39</v>
      </c>
      <c r="H109" s="25"/>
      <c r="I109" s="25"/>
      <c r="J109" s="23"/>
      <c r="K109" s="26"/>
    </row>
    <row r="110" spans="2:11" ht="30" customHeight="1" x14ac:dyDescent="0.25">
      <c r="B110" s="14">
        <v>1</v>
      </c>
      <c r="C110" t="s">
        <v>177</v>
      </c>
      <c r="D110" t="s">
        <v>67</v>
      </c>
      <c r="E110" s="27">
        <v>45265</v>
      </c>
      <c r="F110" s="15"/>
      <c r="G110" s="35" t="s">
        <v>178</v>
      </c>
      <c r="H110" s="16"/>
      <c r="I110" s="16"/>
      <c r="J110" s="22"/>
      <c r="K110"/>
    </row>
    <row r="111" spans="2:11" ht="30" customHeight="1" x14ac:dyDescent="0.25">
      <c r="B111" s="14">
        <v>2</v>
      </c>
      <c r="C111" t="s">
        <v>219</v>
      </c>
      <c r="D111" t="s">
        <v>67</v>
      </c>
      <c r="E111" s="27">
        <v>45451</v>
      </c>
      <c r="F111" s="15"/>
      <c r="G111" t="s">
        <v>142</v>
      </c>
      <c r="H111" s="16"/>
      <c r="I111" s="16"/>
      <c r="J111" s="22"/>
      <c r="K111"/>
    </row>
    <row r="112" spans="2:11" ht="30" customHeight="1" x14ac:dyDescent="0.25">
      <c r="B112" s="14">
        <v>3</v>
      </c>
      <c r="C112" t="s">
        <v>69</v>
      </c>
      <c r="D112" t="s">
        <v>67</v>
      </c>
      <c r="E112" s="40">
        <v>45288</v>
      </c>
      <c r="F112" s="15"/>
      <c r="G112" t="s">
        <v>83</v>
      </c>
      <c r="H112" s="16"/>
      <c r="I112" s="16"/>
      <c r="J112" s="22"/>
      <c r="K112"/>
    </row>
    <row r="113" spans="2:11" ht="30" customHeight="1" x14ac:dyDescent="0.25">
      <c r="B113" s="14">
        <v>4</v>
      </c>
      <c r="C113" t="s">
        <v>84</v>
      </c>
      <c r="D113" t="s">
        <v>67</v>
      </c>
      <c r="E113" s="40">
        <v>45310</v>
      </c>
      <c r="F113" s="15"/>
      <c r="G113" t="s">
        <v>218</v>
      </c>
      <c r="H113" s="16"/>
      <c r="I113" s="16"/>
      <c r="J113" s="22"/>
      <c r="K113"/>
    </row>
    <row r="114" spans="2:11" ht="30" customHeight="1" x14ac:dyDescent="0.25">
      <c r="B114" s="14">
        <v>5</v>
      </c>
      <c r="C114" t="s">
        <v>28</v>
      </c>
      <c r="D114" t="s">
        <v>246</v>
      </c>
      <c r="E114" s="40">
        <v>45503</v>
      </c>
      <c r="F114" s="15"/>
      <c r="G114" t="s">
        <v>247</v>
      </c>
      <c r="H114" s="16"/>
      <c r="I114" s="16"/>
      <c r="J114" s="22"/>
      <c r="K114"/>
    </row>
    <row r="115" spans="2:11" ht="43.5" customHeight="1" x14ac:dyDescent="0.25">
      <c r="B115" s="14">
        <v>6</v>
      </c>
      <c r="C115" t="s">
        <v>248</v>
      </c>
      <c r="D115" t="s">
        <v>67</v>
      </c>
      <c r="E115" s="15">
        <v>45509</v>
      </c>
      <c r="F115" s="15"/>
      <c r="G115" t="s">
        <v>249</v>
      </c>
      <c r="H115" s="16"/>
      <c r="I115" s="16"/>
      <c r="J115" s="22"/>
      <c r="K115"/>
    </row>
    <row r="116" spans="2:11" ht="30" customHeight="1" x14ac:dyDescent="0.25">
      <c r="B116" s="14">
        <v>7</v>
      </c>
      <c r="C116" t="s">
        <v>28</v>
      </c>
      <c r="D116" t="s">
        <v>246</v>
      </c>
      <c r="E116" s="15">
        <v>45524</v>
      </c>
      <c r="F116" s="15"/>
      <c r="G116" t="s">
        <v>288</v>
      </c>
      <c r="H116" s="16"/>
      <c r="I116" s="16"/>
      <c r="J116" s="22"/>
      <c r="K116"/>
    </row>
    <row r="117" spans="2:11" ht="30" customHeight="1" x14ac:dyDescent="0.25">
      <c r="B117" s="14">
        <v>8</v>
      </c>
      <c r="C117"/>
      <c r="D117"/>
      <c r="E117" s="40"/>
      <c r="F117" s="15"/>
      <c r="G117"/>
      <c r="H117" s="16"/>
      <c r="I117" s="16"/>
      <c r="J117" s="22"/>
      <c r="K117"/>
    </row>
    <row r="118" spans="2:11" ht="30" customHeight="1" x14ac:dyDescent="0.25">
      <c r="B118" s="28" t="s">
        <v>68</v>
      </c>
      <c r="C118"/>
      <c r="D118"/>
      <c r="E118" s="40"/>
      <c r="F118" s="15"/>
      <c r="G118"/>
      <c r="H118" s="16"/>
      <c r="I118" s="16"/>
      <c r="J118" s="22"/>
      <c r="K118"/>
    </row>
    <row r="119" spans="2:11" ht="30" customHeight="1" x14ac:dyDescent="0.25">
      <c r="B119" s="14">
        <v>1</v>
      </c>
      <c r="C119" t="s">
        <v>28</v>
      </c>
      <c r="D119" t="s">
        <v>85</v>
      </c>
      <c r="E119" s="40">
        <v>45271</v>
      </c>
      <c r="F119" s="15"/>
      <c r="G119" t="s">
        <v>86</v>
      </c>
      <c r="H119" s="16">
        <v>64000</v>
      </c>
      <c r="I119" s="16"/>
      <c r="J119" s="22"/>
      <c r="K119"/>
    </row>
    <row r="120" spans="2:11" ht="30" customHeight="1" x14ac:dyDescent="0.25">
      <c r="B120" s="14">
        <v>2</v>
      </c>
      <c r="C120" t="s">
        <v>28</v>
      </c>
      <c r="D120" t="s">
        <v>74</v>
      </c>
      <c r="E120" s="40">
        <v>45288</v>
      </c>
      <c r="F120" s="15"/>
      <c r="G120" t="s">
        <v>87</v>
      </c>
      <c r="H120" s="16"/>
      <c r="I120" s="16"/>
      <c r="J120" s="22"/>
      <c r="K120"/>
    </row>
    <row r="121" spans="2:11" ht="30" customHeight="1" x14ac:dyDescent="0.25">
      <c r="B121" s="14">
        <v>3</v>
      </c>
      <c r="C121" t="s">
        <v>28</v>
      </c>
      <c r="D121" t="s">
        <v>70</v>
      </c>
      <c r="E121" s="40">
        <v>45323</v>
      </c>
      <c r="F121" s="15"/>
      <c r="G121" t="s">
        <v>143</v>
      </c>
      <c r="H121" s="16"/>
      <c r="I121" s="16"/>
      <c r="J121" s="22"/>
      <c r="K121"/>
    </row>
    <row r="122" spans="2:11" ht="42.75" customHeight="1" x14ac:dyDescent="0.25">
      <c r="B122" s="14">
        <v>4</v>
      </c>
      <c r="C122" t="s">
        <v>33</v>
      </c>
      <c r="D122" t="s">
        <v>70</v>
      </c>
      <c r="E122" s="15">
        <v>45340</v>
      </c>
      <c r="F122" s="15"/>
      <c r="G122" t="s">
        <v>148</v>
      </c>
      <c r="H122" s="16"/>
      <c r="I122" s="16"/>
      <c r="J122" s="22"/>
      <c r="K122"/>
    </row>
    <row r="123" spans="2:11" ht="30" customHeight="1" x14ac:dyDescent="0.25">
      <c r="B123" s="14">
        <v>5</v>
      </c>
      <c r="C123" t="s">
        <v>28</v>
      </c>
      <c r="D123" t="s">
        <v>70</v>
      </c>
      <c r="E123" s="15">
        <v>45383</v>
      </c>
      <c r="F123" s="15"/>
      <c r="G123" t="s">
        <v>153</v>
      </c>
      <c r="H123" s="16"/>
      <c r="I123" s="16"/>
      <c r="J123" s="22"/>
      <c r="K123"/>
    </row>
    <row r="124" spans="2:11" ht="30" customHeight="1" x14ac:dyDescent="0.25">
      <c r="B124" s="14">
        <v>6</v>
      </c>
      <c r="C124" t="s">
        <v>33</v>
      </c>
      <c r="D124" t="s">
        <v>70</v>
      </c>
      <c r="E124" s="15">
        <v>45454</v>
      </c>
      <c r="F124" s="15"/>
      <c r="G124" s="128" t="s">
        <v>250</v>
      </c>
      <c r="H124" s="16">
        <v>40000</v>
      </c>
      <c r="I124" s="16"/>
      <c r="J124" s="22"/>
      <c r="K124"/>
    </row>
    <row r="125" spans="2:11" ht="30" customHeight="1" x14ac:dyDescent="0.25">
      <c r="B125" s="14">
        <v>7</v>
      </c>
      <c r="C125"/>
      <c r="D125"/>
      <c r="E125" s="40"/>
      <c r="F125" s="15"/>
      <c r="G125"/>
      <c r="H125" s="16"/>
      <c r="I125" s="16"/>
      <c r="J125" s="22"/>
      <c r="K125"/>
    </row>
    <row r="126" spans="2:11" ht="30" customHeight="1" x14ac:dyDescent="0.25">
      <c r="B126" s="28" t="s">
        <v>88</v>
      </c>
      <c r="C126"/>
      <c r="D126"/>
      <c r="E126" s="40"/>
      <c r="F126" s="15"/>
      <c r="G126"/>
      <c r="H126" s="16"/>
      <c r="I126" s="16"/>
      <c r="J126" s="22"/>
      <c r="K126"/>
    </row>
    <row r="127" spans="2:11" ht="30" customHeight="1" x14ac:dyDescent="0.25">
      <c r="B127" s="14">
        <v>1</v>
      </c>
      <c r="C127" t="s">
        <v>28</v>
      </c>
      <c r="D127" t="s">
        <v>70</v>
      </c>
      <c r="E127" s="40">
        <v>45276</v>
      </c>
      <c r="F127" s="15"/>
      <c r="G127" t="s">
        <v>89</v>
      </c>
      <c r="H127" s="16"/>
      <c r="I127" s="16"/>
      <c r="J127" s="22"/>
      <c r="K127"/>
    </row>
    <row r="128" spans="2:11" ht="30" customHeight="1" x14ac:dyDescent="0.25">
      <c r="B128" s="14">
        <v>2</v>
      </c>
      <c r="C128" t="s">
        <v>28</v>
      </c>
      <c r="D128" t="s">
        <v>109</v>
      </c>
      <c r="E128" s="40">
        <v>45336</v>
      </c>
      <c r="F128" s="15"/>
      <c r="G128" t="s">
        <v>110</v>
      </c>
      <c r="H128" s="16"/>
      <c r="I128" s="16"/>
      <c r="J128" s="22"/>
      <c r="K128"/>
    </row>
    <row r="129" spans="2:11" ht="55.5" customHeight="1" x14ac:dyDescent="0.25">
      <c r="B129" s="14">
        <v>3</v>
      </c>
      <c r="C129" t="s">
        <v>28</v>
      </c>
      <c r="D129" t="s">
        <v>109</v>
      </c>
      <c r="E129" s="40">
        <v>45349</v>
      </c>
      <c r="F129" s="15"/>
      <c r="G129" t="s">
        <v>208</v>
      </c>
      <c r="H129" s="16"/>
      <c r="I129" s="16"/>
      <c r="J129" s="22"/>
      <c r="K129"/>
    </row>
    <row r="130" spans="2:11" ht="66" customHeight="1" x14ac:dyDescent="0.25">
      <c r="B130" s="14">
        <v>4</v>
      </c>
      <c r="C130" t="s">
        <v>28</v>
      </c>
      <c r="D130" t="s">
        <v>109</v>
      </c>
      <c r="E130" s="15">
        <v>45386</v>
      </c>
      <c r="F130" s="15"/>
      <c r="G130" t="s">
        <v>176</v>
      </c>
      <c r="H130" s="16"/>
      <c r="I130" s="16"/>
      <c r="J130" s="22"/>
      <c r="K130"/>
    </row>
    <row r="131" spans="2:11" ht="30" customHeight="1" x14ac:dyDescent="0.25">
      <c r="B131" s="14">
        <v>5</v>
      </c>
      <c r="C131" t="s">
        <v>33</v>
      </c>
      <c r="D131" t="s">
        <v>70</v>
      </c>
      <c r="E131" s="27">
        <v>45470</v>
      </c>
      <c r="F131" s="15"/>
      <c r="G131" t="s">
        <v>209</v>
      </c>
      <c r="H131" s="16"/>
      <c r="I131" s="16"/>
      <c r="J131" s="22"/>
      <c r="K131"/>
    </row>
    <row r="132" spans="2:11" ht="30" customHeight="1" x14ac:dyDescent="0.25">
      <c r="B132" s="14">
        <v>6</v>
      </c>
      <c r="C132" t="s">
        <v>33</v>
      </c>
      <c r="D132" t="s">
        <v>70</v>
      </c>
      <c r="E132" s="15">
        <v>45513</v>
      </c>
      <c r="F132" s="15"/>
      <c r="G132" t="s">
        <v>251</v>
      </c>
      <c r="H132" s="16"/>
      <c r="I132" s="16"/>
      <c r="J132" s="22"/>
      <c r="K132"/>
    </row>
    <row r="133" spans="2:11" ht="30" customHeight="1" x14ac:dyDescent="0.25">
      <c r="B133" s="14">
        <v>7</v>
      </c>
      <c r="C133" t="s">
        <v>28</v>
      </c>
      <c r="D133" t="s">
        <v>109</v>
      </c>
      <c r="E133" s="15">
        <v>45526</v>
      </c>
      <c r="F133" s="15"/>
      <c r="G133" t="s">
        <v>289</v>
      </c>
      <c r="H133" s="16"/>
      <c r="I133" s="16"/>
      <c r="J133" s="22"/>
      <c r="K133"/>
    </row>
    <row r="134" spans="2:11" ht="30" customHeight="1" x14ac:dyDescent="0.25">
      <c r="B134" s="14">
        <v>8</v>
      </c>
      <c r="C134"/>
      <c r="D134"/>
      <c r="E134" s="15"/>
      <c r="F134" s="15"/>
      <c r="G134"/>
      <c r="H134" s="16"/>
      <c r="I134" s="16"/>
      <c r="J134" s="22"/>
      <c r="K134"/>
    </row>
    <row r="135" spans="2:11" ht="30" customHeight="1" x14ac:dyDescent="0.25">
      <c r="B135" s="49" t="s">
        <v>91</v>
      </c>
      <c r="C135"/>
      <c r="D135"/>
      <c r="E135" s="40"/>
      <c r="F135" s="15"/>
      <c r="G135"/>
      <c r="H135" s="16"/>
      <c r="I135" s="16"/>
      <c r="J135" s="22"/>
      <c r="K135"/>
    </row>
    <row r="136" spans="2:11" ht="30" customHeight="1" x14ac:dyDescent="0.25">
      <c r="B136" s="14">
        <v>1</v>
      </c>
      <c r="C136" t="s">
        <v>28</v>
      </c>
      <c r="D136" t="s">
        <v>70</v>
      </c>
      <c r="E136" s="40">
        <v>45276</v>
      </c>
      <c r="F136" s="15"/>
      <c r="G136" s="62" t="s">
        <v>92</v>
      </c>
      <c r="H136" s="16"/>
      <c r="I136" s="16"/>
      <c r="J136" s="22"/>
      <c r="K136"/>
    </row>
    <row r="137" spans="2:11" ht="30" customHeight="1" x14ac:dyDescent="0.25">
      <c r="B137" s="42">
        <v>2</v>
      </c>
      <c r="C137" s="43" t="s">
        <v>84</v>
      </c>
      <c r="D137" s="43" t="s">
        <v>82</v>
      </c>
      <c r="E137" s="44">
        <v>45332</v>
      </c>
      <c r="F137" s="45"/>
      <c r="G137" s="43" t="s">
        <v>111</v>
      </c>
      <c r="H137" s="46"/>
      <c r="I137" s="46"/>
      <c r="J137" s="47"/>
      <c r="K137" s="43"/>
    </row>
    <row r="138" spans="2:11" ht="30" customHeight="1" x14ac:dyDescent="0.25">
      <c r="B138" s="14">
        <v>3</v>
      </c>
      <c r="C138" t="s">
        <v>84</v>
      </c>
      <c r="D138" t="s">
        <v>82</v>
      </c>
      <c r="E138" s="40">
        <v>45338</v>
      </c>
      <c r="F138" s="15"/>
      <c r="G138" t="s">
        <v>112</v>
      </c>
      <c r="H138" s="16"/>
      <c r="I138" s="16"/>
      <c r="J138" s="22"/>
      <c r="K138"/>
    </row>
    <row r="139" spans="2:11" ht="30" customHeight="1" x14ac:dyDescent="0.25">
      <c r="B139" s="42">
        <v>4</v>
      </c>
      <c r="C139" s="43" t="s">
        <v>28</v>
      </c>
      <c r="D139" s="43" t="s">
        <v>94</v>
      </c>
      <c r="E139" s="44">
        <v>45386</v>
      </c>
      <c r="F139" s="45"/>
      <c r="G139" s="43" t="s">
        <v>155</v>
      </c>
      <c r="H139" s="46"/>
      <c r="I139" s="46"/>
      <c r="J139" s="47"/>
      <c r="K139" s="43"/>
    </row>
    <row r="140" spans="2:11" ht="30" customHeight="1" x14ac:dyDescent="0.25">
      <c r="B140" s="42">
        <v>5</v>
      </c>
      <c r="C140" s="43" t="s">
        <v>33</v>
      </c>
      <c r="D140" s="43" t="s">
        <v>210</v>
      </c>
      <c r="E140" s="44">
        <v>45515</v>
      </c>
      <c r="F140" s="45"/>
      <c r="G140" s="43" t="s">
        <v>211</v>
      </c>
      <c r="H140" s="46"/>
      <c r="I140" s="46"/>
      <c r="J140" s="47"/>
      <c r="K140" s="43"/>
    </row>
    <row r="141" spans="2:11" s="7" customFormat="1" ht="30" customHeight="1" x14ac:dyDescent="0.25">
      <c r="B141" s="68"/>
      <c r="E141" s="69"/>
      <c r="F141" s="70"/>
      <c r="H141" s="71"/>
      <c r="I141" s="71"/>
      <c r="J141" s="72"/>
    </row>
    <row r="142" spans="2:11" ht="30" customHeight="1" x14ac:dyDescent="0.25">
      <c r="B142" s="42"/>
      <c r="C142" s="43"/>
      <c r="D142" s="43"/>
      <c r="E142" s="44"/>
      <c r="F142" s="45"/>
      <c r="G142" s="43"/>
      <c r="H142" s="46"/>
      <c r="I142" s="46"/>
      <c r="J142" s="47"/>
      <c r="K142" s="43"/>
    </row>
    <row r="143" spans="2:11" ht="30" customHeight="1" x14ac:dyDescent="0.25">
      <c r="B143" s="68"/>
      <c r="C143" s="7"/>
      <c r="D143" s="7"/>
      <c r="E143" s="73"/>
      <c r="F143" s="70"/>
      <c r="G143" s="7"/>
      <c r="H143" s="71"/>
      <c r="I143" s="71"/>
      <c r="J143" s="72"/>
      <c r="K143" s="7"/>
    </row>
    <row r="144" spans="2:11" ht="30" customHeight="1" x14ac:dyDescent="0.25">
      <c r="B144" s="28" t="s">
        <v>93</v>
      </c>
      <c r="C144" s="43"/>
      <c r="D144" s="43"/>
      <c r="E144" s="44"/>
      <c r="F144" s="45"/>
      <c r="G144" s="43"/>
      <c r="H144" s="46"/>
      <c r="I144" s="46"/>
      <c r="J144" s="47"/>
      <c r="K144" s="43"/>
    </row>
    <row r="145" spans="2:11" ht="30" customHeight="1" x14ac:dyDescent="0.25">
      <c r="B145" s="14">
        <v>1</v>
      </c>
      <c r="C145" t="s">
        <v>14</v>
      </c>
      <c r="D145" t="s">
        <v>94</v>
      </c>
      <c r="E145" s="40">
        <v>45276</v>
      </c>
      <c r="F145" s="15"/>
      <c r="G145" s="62" t="s">
        <v>95</v>
      </c>
      <c r="H145" s="16"/>
      <c r="I145" s="16"/>
      <c r="J145" s="22"/>
      <c r="K145"/>
    </row>
    <row r="146" spans="2:11" ht="30" customHeight="1" x14ac:dyDescent="0.25">
      <c r="B146" s="42">
        <v>2</v>
      </c>
      <c r="C146" s="43" t="s">
        <v>28</v>
      </c>
      <c r="D146" s="43" t="s">
        <v>82</v>
      </c>
      <c r="E146" s="44">
        <v>45352</v>
      </c>
      <c r="F146" s="45"/>
      <c r="G146" s="43" t="s">
        <v>180</v>
      </c>
      <c r="H146" s="46"/>
      <c r="I146" s="46"/>
      <c r="J146" s="47"/>
      <c r="K146" s="43"/>
    </row>
    <row r="147" spans="2:11" ht="30" customHeight="1" x14ac:dyDescent="0.25">
      <c r="B147" s="14">
        <v>3</v>
      </c>
      <c r="C147" t="s">
        <v>28</v>
      </c>
      <c r="D147" t="s">
        <v>67</v>
      </c>
      <c r="E147" s="40">
        <v>45352</v>
      </c>
      <c r="F147" s="15"/>
      <c r="G147" t="s">
        <v>179</v>
      </c>
      <c r="H147" s="16"/>
      <c r="I147" s="16"/>
      <c r="J147" s="22"/>
      <c r="K147"/>
    </row>
    <row r="148" spans="2:11" ht="30" customHeight="1" x14ac:dyDescent="0.25">
      <c r="B148" s="42">
        <v>4</v>
      </c>
      <c r="C148" s="43" t="s">
        <v>28</v>
      </c>
      <c r="D148" s="43" t="s">
        <v>154</v>
      </c>
      <c r="E148" s="44">
        <v>45352</v>
      </c>
      <c r="F148" s="45"/>
      <c r="G148" s="43" t="s">
        <v>186</v>
      </c>
      <c r="H148" s="46"/>
      <c r="I148" s="46"/>
      <c r="J148" s="47"/>
      <c r="K148" s="43"/>
    </row>
    <row r="149" spans="2:11" ht="30" customHeight="1" x14ac:dyDescent="0.25">
      <c r="B149" s="14">
        <v>5</v>
      </c>
      <c r="C149" t="s">
        <v>28</v>
      </c>
      <c r="D149" t="s">
        <v>252</v>
      </c>
      <c r="E149" s="40">
        <v>45517</v>
      </c>
      <c r="F149" s="15"/>
      <c r="G149" s="43" t="s">
        <v>253</v>
      </c>
      <c r="H149" s="16"/>
      <c r="I149" s="16"/>
      <c r="J149" s="22"/>
      <c r="K149"/>
    </row>
    <row r="150" spans="2:11" ht="30" customHeight="1" x14ac:dyDescent="0.25">
      <c r="B150" s="42">
        <v>6</v>
      </c>
      <c r="C150" s="43"/>
      <c r="D150" s="43"/>
      <c r="E150" s="44"/>
      <c r="F150" s="45"/>
      <c r="G150" s="43"/>
      <c r="H150" s="46"/>
      <c r="I150" s="46"/>
      <c r="J150" s="47"/>
      <c r="K150" s="43"/>
    </row>
    <row r="151" spans="2:11" ht="30" customHeight="1" x14ac:dyDescent="0.25">
      <c r="B151" s="14">
        <v>7</v>
      </c>
      <c r="C151"/>
      <c r="D151"/>
      <c r="E151" s="40"/>
      <c r="F151" s="15"/>
      <c r="G151"/>
      <c r="H151" s="16"/>
      <c r="I151" s="16"/>
      <c r="J151" s="22"/>
      <c r="K151"/>
    </row>
    <row r="152" spans="2:11" ht="30" customHeight="1" x14ac:dyDescent="0.25">
      <c r="B152" s="42">
        <v>8</v>
      </c>
      <c r="C152" s="43"/>
      <c r="D152" s="43"/>
      <c r="E152" s="44"/>
      <c r="F152" s="45"/>
      <c r="G152" s="43"/>
      <c r="H152" s="46"/>
      <c r="I152" s="46"/>
      <c r="J152" s="47"/>
      <c r="K152" s="43"/>
    </row>
    <row r="153" spans="2:11" s="7" customFormat="1" ht="30" customHeight="1" x14ac:dyDescent="0.25">
      <c r="B153" s="68"/>
      <c r="E153" s="73"/>
      <c r="F153" s="70"/>
      <c r="H153" s="71"/>
      <c r="I153" s="71"/>
      <c r="J153" s="72"/>
    </row>
    <row r="154" spans="2:11" ht="30" customHeight="1" x14ac:dyDescent="0.25">
      <c r="B154" s="28" t="s">
        <v>157</v>
      </c>
      <c r="C154" s="43"/>
      <c r="D154" s="43"/>
      <c r="E154" s="44"/>
      <c r="F154" s="45"/>
      <c r="G154" s="43"/>
      <c r="H154" s="46"/>
      <c r="I154" s="46"/>
      <c r="J154" s="47"/>
      <c r="K154" s="43"/>
    </row>
    <row r="155" spans="2:11" ht="30" customHeight="1" x14ac:dyDescent="0.25">
      <c r="B155" s="14">
        <v>1</v>
      </c>
      <c r="C155" t="s">
        <v>165</v>
      </c>
      <c r="D155" t="s">
        <v>159</v>
      </c>
      <c r="E155" s="40">
        <v>45300</v>
      </c>
      <c r="F155" s="15"/>
      <c r="G155" s="7" t="s">
        <v>160</v>
      </c>
      <c r="H155" s="16"/>
      <c r="I155" s="16"/>
      <c r="J155" s="22"/>
      <c r="K155"/>
    </row>
    <row r="156" spans="2:11" ht="30" customHeight="1" x14ac:dyDescent="0.25">
      <c r="B156" s="42">
        <v>2</v>
      </c>
      <c r="C156" s="43" t="s">
        <v>166</v>
      </c>
      <c r="D156" s="43" t="s">
        <v>159</v>
      </c>
      <c r="E156" s="44">
        <v>45336</v>
      </c>
      <c r="F156" s="45"/>
      <c r="G156" s="43" t="s">
        <v>161</v>
      </c>
      <c r="H156" s="46"/>
      <c r="I156" s="46"/>
      <c r="J156" s="47"/>
      <c r="K156" s="43"/>
    </row>
    <row r="157" spans="2:11" s="62" customFormat="1" ht="30" customHeight="1" x14ac:dyDescent="0.25">
      <c r="B157" s="63">
        <v>3</v>
      </c>
      <c r="C157" s="62" t="s">
        <v>167</v>
      </c>
      <c r="D157" s="62" t="s">
        <v>159</v>
      </c>
      <c r="E157" s="64">
        <v>45352</v>
      </c>
      <c r="F157" s="65"/>
      <c r="G157" s="62" t="s">
        <v>170</v>
      </c>
      <c r="H157" s="66"/>
      <c r="I157" s="66"/>
      <c r="J157" s="67"/>
    </row>
    <row r="158" spans="2:11" ht="30" customHeight="1" x14ac:dyDescent="0.25">
      <c r="B158" s="42">
        <v>3</v>
      </c>
      <c r="C158" s="43" t="s">
        <v>162</v>
      </c>
      <c r="D158" s="43" t="s">
        <v>163</v>
      </c>
      <c r="E158" s="44">
        <v>45379</v>
      </c>
      <c r="F158" s="45"/>
      <c r="G158" s="43" t="s">
        <v>164</v>
      </c>
      <c r="H158" s="46"/>
      <c r="I158" s="46"/>
      <c r="J158" s="47"/>
      <c r="K158" s="43"/>
    </row>
    <row r="159" spans="2:11" s="62" customFormat="1" ht="30" customHeight="1" x14ac:dyDescent="0.25">
      <c r="B159" s="63">
        <v>4</v>
      </c>
      <c r="C159" s="62" t="s">
        <v>167</v>
      </c>
      <c r="D159" s="62" t="s">
        <v>159</v>
      </c>
      <c r="E159" s="64">
        <v>45391</v>
      </c>
      <c r="F159" s="65"/>
      <c r="G159" s="62" t="s">
        <v>168</v>
      </c>
      <c r="H159" s="66"/>
      <c r="I159" s="66"/>
      <c r="J159" s="67"/>
    </row>
    <row r="160" spans="2:11" ht="30" customHeight="1" x14ac:dyDescent="0.25">
      <c r="B160" s="42">
        <v>5</v>
      </c>
      <c r="C160" s="43" t="s">
        <v>169</v>
      </c>
      <c r="D160" s="43" t="s">
        <v>163</v>
      </c>
      <c r="E160" s="44">
        <v>45393</v>
      </c>
      <c r="F160" s="45"/>
      <c r="G160" s="43" t="s">
        <v>230</v>
      </c>
      <c r="H160" s="46"/>
      <c r="I160" s="46"/>
      <c r="J160" s="47"/>
      <c r="K160" s="43"/>
    </row>
    <row r="161" spans="2:11" s="62" customFormat="1" ht="30" customHeight="1" x14ac:dyDescent="0.25">
      <c r="B161" s="63">
        <v>6</v>
      </c>
      <c r="C161" s="62" t="s">
        <v>171</v>
      </c>
      <c r="D161" s="62" t="s">
        <v>172</v>
      </c>
      <c r="E161" s="64">
        <v>45405</v>
      </c>
      <c r="F161" s="65"/>
      <c r="G161" s="62" t="s">
        <v>181</v>
      </c>
      <c r="H161" s="66"/>
      <c r="I161" s="66"/>
      <c r="J161" s="67"/>
    </row>
    <row r="162" spans="2:11" s="62" customFormat="1" ht="30" customHeight="1" x14ac:dyDescent="0.25">
      <c r="B162" s="63">
        <v>7</v>
      </c>
      <c r="C162" s="62" t="s">
        <v>182</v>
      </c>
      <c r="D162" s="62" t="s">
        <v>172</v>
      </c>
      <c r="E162" s="64">
        <v>45421</v>
      </c>
      <c r="F162" s="65"/>
      <c r="G162" s="62" t="s">
        <v>183</v>
      </c>
      <c r="H162" s="66"/>
      <c r="I162" s="66"/>
      <c r="J162" s="67"/>
    </row>
    <row r="163" spans="2:11" ht="30" customHeight="1" x14ac:dyDescent="0.25">
      <c r="B163" s="42">
        <v>8</v>
      </c>
      <c r="C163" s="43" t="s">
        <v>173</v>
      </c>
      <c r="D163" s="43" t="s">
        <v>159</v>
      </c>
      <c r="E163" s="44">
        <v>45448</v>
      </c>
      <c r="F163" s="45"/>
      <c r="G163" s="43" t="s">
        <v>212</v>
      </c>
      <c r="H163" s="46"/>
      <c r="I163" s="46"/>
      <c r="J163" s="47"/>
      <c r="K163" s="43"/>
    </row>
    <row r="164" spans="2:11" ht="30" customHeight="1" x14ac:dyDescent="0.25">
      <c r="B164" s="14">
        <v>9</v>
      </c>
      <c r="C164" s="62" t="s">
        <v>213</v>
      </c>
      <c r="D164" s="62" t="s">
        <v>163</v>
      </c>
      <c r="E164" s="40">
        <v>45471</v>
      </c>
      <c r="F164" s="15"/>
      <c r="G164" s="62" t="s">
        <v>214</v>
      </c>
      <c r="H164" s="16"/>
      <c r="I164" s="16"/>
      <c r="J164" s="22"/>
      <c r="K164"/>
    </row>
    <row r="165" spans="2:11" ht="30" customHeight="1" x14ac:dyDescent="0.25">
      <c r="B165" s="42">
        <v>10</v>
      </c>
      <c r="C165" s="43" t="s">
        <v>185</v>
      </c>
      <c r="D165" s="43" t="s">
        <v>159</v>
      </c>
      <c r="E165" s="44">
        <v>45292</v>
      </c>
      <c r="F165" s="45"/>
      <c r="G165" s="128" t="s">
        <v>215</v>
      </c>
      <c r="H165" s="46"/>
      <c r="I165" s="46"/>
      <c r="J165" s="47"/>
      <c r="K165" s="43"/>
    </row>
    <row r="166" spans="2:11" ht="30" customHeight="1" x14ac:dyDescent="0.25">
      <c r="B166" s="42">
        <v>11</v>
      </c>
      <c r="C166" s="43" t="s">
        <v>231</v>
      </c>
      <c r="D166" s="43" t="s">
        <v>163</v>
      </c>
      <c r="E166" s="44">
        <v>45478</v>
      </c>
      <c r="F166" s="45"/>
      <c r="G166" s="43" t="s">
        <v>232</v>
      </c>
      <c r="H166" s="16"/>
      <c r="I166" s="16"/>
      <c r="J166" s="22"/>
      <c r="K166"/>
    </row>
    <row r="167" spans="2:11" ht="30" customHeight="1" x14ac:dyDescent="0.25">
      <c r="B167" s="68">
        <v>12</v>
      </c>
      <c r="C167" s="7" t="s">
        <v>254</v>
      </c>
      <c r="D167" s="7" t="s">
        <v>163</v>
      </c>
      <c r="E167" s="73">
        <v>45485</v>
      </c>
      <c r="F167" s="70"/>
      <c r="G167" s="7" t="s">
        <v>255</v>
      </c>
      <c r="H167" s="16"/>
      <c r="I167" s="16"/>
      <c r="J167" s="22"/>
      <c r="K167"/>
    </row>
    <row r="168" spans="2:11" ht="30" customHeight="1" x14ac:dyDescent="0.25">
      <c r="B168" s="42">
        <v>13</v>
      </c>
      <c r="C168" s="43" t="s">
        <v>256</v>
      </c>
      <c r="D168" s="43" t="s">
        <v>163</v>
      </c>
      <c r="E168" s="44">
        <v>45522</v>
      </c>
      <c r="F168" s="45"/>
      <c r="G168" s="43" t="s">
        <v>290</v>
      </c>
      <c r="H168" s="16"/>
      <c r="I168" s="16"/>
      <c r="J168" s="22"/>
      <c r="K168"/>
    </row>
    <row r="169" spans="2:11" ht="30" customHeight="1" x14ac:dyDescent="0.25">
      <c r="B169" s="68">
        <v>14</v>
      </c>
      <c r="C169" s="7"/>
      <c r="D169" s="7"/>
      <c r="E169" s="69"/>
      <c r="F169" s="70"/>
      <c r="G169" s="7"/>
      <c r="H169" s="16"/>
      <c r="I169" s="16"/>
      <c r="J169" s="22"/>
      <c r="K169"/>
    </row>
    <row r="170" spans="2:11" ht="30" customHeight="1" x14ac:dyDescent="0.25">
      <c r="B170" s="42">
        <v>15</v>
      </c>
      <c r="C170" s="43"/>
      <c r="D170" s="43"/>
      <c r="E170" s="48"/>
      <c r="F170" s="45"/>
      <c r="G170" s="43"/>
      <c r="H170" s="46"/>
      <c r="I170" s="46"/>
      <c r="J170" s="47"/>
      <c r="K170" s="43"/>
    </row>
    <row r="171" spans="2:11" ht="30" customHeight="1" x14ac:dyDescent="0.25">
      <c r="B171" s="28" t="s">
        <v>261</v>
      </c>
      <c r="C171"/>
      <c r="D171"/>
      <c r="E171" s="40"/>
      <c r="F171" s="15"/>
      <c r="G171"/>
      <c r="H171" s="16"/>
      <c r="I171" s="16"/>
      <c r="J171" s="22"/>
      <c r="K171"/>
    </row>
    <row r="172" spans="2:11" ht="39.75" customHeight="1" x14ac:dyDescent="0.25">
      <c r="B172" s="14">
        <v>1</v>
      </c>
      <c r="C172" t="s">
        <v>14</v>
      </c>
      <c r="D172" s="43" t="s">
        <v>70</v>
      </c>
      <c r="E172" s="40">
        <v>45468</v>
      </c>
      <c r="F172" s="15"/>
      <c r="G172" s="43" t="s">
        <v>233</v>
      </c>
      <c r="H172" s="16"/>
      <c r="I172" s="16"/>
      <c r="J172" s="22"/>
      <c r="K172"/>
    </row>
    <row r="173" spans="2:11" ht="30" customHeight="1" x14ac:dyDescent="0.25">
      <c r="B173" s="42">
        <v>2</v>
      </c>
      <c r="C173" s="43" t="s">
        <v>244</v>
      </c>
      <c r="D173" s="43" t="s">
        <v>257</v>
      </c>
      <c r="E173" s="44">
        <v>45524</v>
      </c>
      <c r="F173" s="45"/>
      <c r="G173" s="43" t="s">
        <v>291</v>
      </c>
      <c r="H173" s="46"/>
      <c r="I173" s="46"/>
      <c r="J173" s="47"/>
      <c r="K173" s="43"/>
    </row>
    <row r="174" spans="2:11" s="62" customFormat="1" ht="30" customHeight="1" x14ac:dyDescent="0.25">
      <c r="B174" s="63">
        <v>3</v>
      </c>
      <c r="E174" s="64"/>
      <c r="F174" s="65"/>
      <c r="H174" s="66"/>
      <c r="I174" s="66"/>
      <c r="J174" s="67"/>
    </row>
    <row r="175" spans="2:11" ht="30" customHeight="1" x14ac:dyDescent="0.25">
      <c r="B175" s="42">
        <v>4</v>
      </c>
      <c r="C175" s="43"/>
      <c r="D175" s="43"/>
      <c r="E175" s="44"/>
      <c r="F175" s="45"/>
      <c r="G175" s="43"/>
      <c r="H175" s="46"/>
      <c r="I175" s="46"/>
      <c r="J175" s="47"/>
      <c r="K175" s="43"/>
    </row>
    <row r="176" spans="2:11" s="7" customFormat="1" ht="30" customHeight="1" x14ac:dyDescent="0.25">
      <c r="B176" s="68">
        <v>5</v>
      </c>
      <c r="E176" s="69"/>
      <c r="F176" s="70"/>
      <c r="H176" s="71"/>
      <c r="I176" s="71"/>
      <c r="J176" s="72"/>
    </row>
    <row r="177" spans="1:11" ht="30" customHeight="1" x14ac:dyDescent="0.25">
      <c r="A177"/>
      <c r="B177" s="28" t="s">
        <v>184</v>
      </c>
      <c r="C177" s="83"/>
      <c r="D177" s="83"/>
      <c r="E177" s="83"/>
      <c r="F177" s="83"/>
      <c r="G177" s="24" t="s">
        <v>39</v>
      </c>
      <c r="H177" s="84"/>
      <c r="I177" s="84"/>
      <c r="J177" s="83"/>
      <c r="K177" s="85"/>
    </row>
    <row r="178" spans="1:11" ht="30" customHeight="1" x14ac:dyDescent="0.25">
      <c r="A178"/>
      <c r="B178" s="14">
        <v>1</v>
      </c>
      <c r="C178" t="s">
        <v>40</v>
      </c>
      <c r="D178" t="s">
        <v>107</v>
      </c>
      <c r="E178" s="27">
        <v>44931</v>
      </c>
      <c r="F178" s="15"/>
      <c r="G178" s="36" t="s">
        <v>119</v>
      </c>
      <c r="H178" s="16"/>
      <c r="I178" s="16"/>
      <c r="J178" s="22"/>
      <c r="K178"/>
    </row>
    <row r="179" spans="1:11" ht="30" customHeight="1" x14ac:dyDescent="0.25">
      <c r="A179"/>
      <c r="B179" s="42">
        <v>2</v>
      </c>
      <c r="C179" s="43" t="s">
        <v>31</v>
      </c>
      <c r="D179" s="43" t="s">
        <v>102</v>
      </c>
      <c r="E179" s="48">
        <v>44937</v>
      </c>
      <c r="F179" s="45"/>
      <c r="G179" s="43" t="s">
        <v>108</v>
      </c>
      <c r="H179" s="46"/>
      <c r="I179" s="46"/>
      <c r="J179" s="47"/>
      <c r="K179" s="43"/>
    </row>
    <row r="180" spans="1:11" ht="30" customHeight="1" x14ac:dyDescent="0.25">
      <c r="A180"/>
      <c r="B180" s="14">
        <v>3</v>
      </c>
      <c r="C180" t="s">
        <v>28</v>
      </c>
      <c r="D180" t="s">
        <v>38</v>
      </c>
      <c r="E180" s="27">
        <v>44969</v>
      </c>
      <c r="F180" s="15"/>
      <c r="G180" t="s">
        <v>295</v>
      </c>
      <c r="H180" s="16"/>
      <c r="I180" s="16"/>
      <c r="J180" s="22"/>
      <c r="K180"/>
    </row>
    <row r="181" spans="1:11" ht="30" customHeight="1" x14ac:dyDescent="0.25">
      <c r="A181"/>
      <c r="B181" s="42">
        <v>4</v>
      </c>
      <c r="C181" s="43"/>
      <c r="D181" s="43"/>
      <c r="E181" s="44"/>
      <c r="F181" s="45"/>
      <c r="G181" s="52"/>
      <c r="H181" s="46"/>
      <c r="I181" s="46"/>
      <c r="J181" s="47"/>
      <c r="K181" s="43"/>
    </row>
    <row r="182" spans="1:11" ht="30" customHeight="1" x14ac:dyDescent="0.25">
      <c r="A182"/>
      <c r="B182" s="14">
        <v>5</v>
      </c>
      <c r="C182"/>
      <c r="D182"/>
      <c r="E182" s="15"/>
      <c r="F182" s="15"/>
      <c r="G182" s="53"/>
      <c r="H182" s="16"/>
      <c r="I182" s="16"/>
      <c r="J182" s="22"/>
      <c r="K182"/>
    </row>
    <row r="183" spans="1:11" ht="30" customHeight="1" x14ac:dyDescent="0.25">
      <c r="A183"/>
      <c r="B183" s="42">
        <v>6</v>
      </c>
      <c r="C183" s="43"/>
      <c r="D183" s="43"/>
      <c r="E183" s="45"/>
      <c r="F183" s="45"/>
      <c r="G183" s="52"/>
      <c r="H183" s="46"/>
      <c r="I183" s="46"/>
      <c r="J183" s="47"/>
      <c r="K183" s="43"/>
    </row>
    <row r="184" spans="1:11" ht="30" customHeight="1" x14ac:dyDescent="0.25">
      <c r="B184" s="14">
        <v>7</v>
      </c>
      <c r="C184"/>
      <c r="D184"/>
      <c r="E184" s="15"/>
      <c r="F184" s="15"/>
      <c r="G184"/>
      <c r="H184" s="16"/>
      <c r="I184" s="16"/>
      <c r="J184" s="22"/>
      <c r="K184"/>
    </row>
    <row r="185" spans="1:11" ht="30" customHeight="1" x14ac:dyDescent="0.25">
      <c r="B185" s="28" t="s">
        <v>220</v>
      </c>
      <c r="C185" s="23"/>
      <c r="D185" s="23"/>
      <c r="E185" s="23"/>
      <c r="F185" s="23"/>
      <c r="G185" s="24" t="s">
        <v>39</v>
      </c>
      <c r="H185" s="25"/>
      <c r="I185" s="25"/>
      <c r="J185" s="23"/>
      <c r="K185" s="26"/>
    </row>
    <row r="186" spans="1:11" ht="30" customHeight="1" x14ac:dyDescent="0.25">
      <c r="B186" s="14">
        <v>1</v>
      </c>
      <c r="C186" t="s">
        <v>221</v>
      </c>
      <c r="D186" t="s">
        <v>70</v>
      </c>
      <c r="E186" s="27">
        <v>45471</v>
      </c>
      <c r="F186" s="15"/>
      <c r="G186" t="s">
        <v>222</v>
      </c>
      <c r="H186" s="16"/>
      <c r="I186" s="16"/>
      <c r="J186" s="22"/>
      <c r="K186"/>
    </row>
    <row r="187" spans="1:11" ht="30" customHeight="1" x14ac:dyDescent="0.25">
      <c r="B187" s="42">
        <v>2</v>
      </c>
      <c r="C187" s="43"/>
      <c r="D187" s="43"/>
      <c r="E187" s="48"/>
      <c r="F187" s="45"/>
      <c r="G187" s="43"/>
      <c r="H187" s="46"/>
      <c r="I187" s="46"/>
      <c r="J187" s="47"/>
      <c r="K187"/>
    </row>
    <row r="188" spans="1:11" ht="30" customHeight="1" x14ac:dyDescent="0.25">
      <c r="B188" s="14">
        <v>3</v>
      </c>
      <c r="C188"/>
      <c r="D188"/>
      <c r="E188" s="15"/>
      <c r="F188" s="15"/>
      <c r="G188" s="7"/>
      <c r="H188" s="16"/>
      <c r="I188" s="16"/>
      <c r="J188" s="22"/>
      <c r="K188"/>
    </row>
    <row r="189" spans="1:11" ht="30" customHeight="1" x14ac:dyDescent="0.25">
      <c r="B189" s="42">
        <v>4</v>
      </c>
      <c r="C189" s="43"/>
      <c r="D189" s="43"/>
      <c r="E189" s="48"/>
      <c r="F189" s="45"/>
      <c r="G189" s="55"/>
      <c r="H189" s="46"/>
      <c r="I189" s="46"/>
      <c r="J189" s="47"/>
      <c r="K189"/>
    </row>
    <row r="190" spans="1:11" ht="30" customHeight="1" x14ac:dyDescent="0.25">
      <c r="B190" s="14">
        <v>5</v>
      </c>
      <c r="C190"/>
      <c r="D190"/>
      <c r="E190" s="15"/>
      <c r="F190" s="15"/>
      <c r="G190" s="60"/>
      <c r="H190" s="16"/>
      <c r="I190" s="16"/>
      <c r="J190" s="22"/>
      <c r="K190"/>
    </row>
    <row r="191" spans="1:11" ht="30" customHeight="1" x14ac:dyDescent="0.25">
      <c r="B191" s="42">
        <v>6</v>
      </c>
      <c r="C191" s="43"/>
      <c r="D191" s="43"/>
      <c r="E191" s="45"/>
      <c r="F191" s="45"/>
      <c r="G191" s="55"/>
      <c r="H191" s="46"/>
      <c r="I191" s="46"/>
      <c r="J191" s="47"/>
      <c r="K191"/>
    </row>
    <row r="192" spans="1:11" ht="30" customHeight="1" x14ac:dyDescent="0.25">
      <c r="B192" s="14">
        <v>7</v>
      </c>
      <c r="C192"/>
      <c r="D192"/>
      <c r="E192" s="15"/>
      <c r="F192" s="15"/>
      <c r="G192" s="61"/>
      <c r="H192" s="16"/>
      <c r="I192" s="16"/>
      <c r="J192" s="22"/>
      <c r="K192"/>
    </row>
    <row r="193" spans="2:11" ht="30" customHeight="1" x14ac:dyDescent="0.25">
      <c r="B193" s="28" t="s">
        <v>188</v>
      </c>
      <c r="C193"/>
      <c r="D193"/>
      <c r="E193" s="40"/>
      <c r="F193" s="15"/>
      <c r="G193"/>
      <c r="H193" s="16"/>
      <c r="I193" s="16"/>
      <c r="J193" s="22"/>
      <c r="K193"/>
    </row>
    <row r="194" spans="2:11" ht="30" customHeight="1" x14ac:dyDescent="0.25">
      <c r="B194" s="14">
        <v>1</v>
      </c>
      <c r="C194" t="s">
        <v>28</v>
      </c>
      <c r="D194" t="s">
        <v>70</v>
      </c>
      <c r="E194" s="40">
        <v>45276</v>
      </c>
      <c r="F194" s="15"/>
      <c r="G194" t="s">
        <v>189</v>
      </c>
      <c r="H194" s="16"/>
      <c r="I194" s="16"/>
      <c r="J194" s="22"/>
      <c r="K194"/>
    </row>
    <row r="195" spans="2:11" ht="30" customHeight="1" x14ac:dyDescent="0.25">
      <c r="B195" s="14">
        <v>2</v>
      </c>
      <c r="C195" t="s">
        <v>28</v>
      </c>
      <c r="D195" t="s">
        <v>109</v>
      </c>
      <c r="E195" s="40">
        <v>45336</v>
      </c>
      <c r="F195" s="15"/>
      <c r="G195" t="s">
        <v>190</v>
      </c>
      <c r="H195" s="16"/>
      <c r="I195" s="16"/>
      <c r="J195" s="22"/>
      <c r="K195"/>
    </row>
    <row r="196" spans="2:11" ht="33.75" customHeight="1" x14ac:dyDescent="0.25">
      <c r="B196" s="14">
        <v>3</v>
      </c>
      <c r="C196" t="s">
        <v>28</v>
      </c>
      <c r="D196" t="s">
        <v>109</v>
      </c>
      <c r="E196" s="40">
        <v>45417</v>
      </c>
      <c r="F196" s="15"/>
      <c r="G196" t="s">
        <v>191</v>
      </c>
      <c r="H196" s="16"/>
      <c r="I196" s="16"/>
      <c r="J196" s="22"/>
      <c r="K196"/>
    </row>
    <row r="197" spans="2:11" ht="32.25" customHeight="1" x14ac:dyDescent="0.25">
      <c r="B197" s="14">
        <v>4</v>
      </c>
      <c r="C197" t="s">
        <v>28</v>
      </c>
      <c r="D197" t="s">
        <v>109</v>
      </c>
      <c r="E197" s="15">
        <v>45460</v>
      </c>
      <c r="F197" s="15"/>
      <c r="G197" t="s">
        <v>258</v>
      </c>
      <c r="H197" s="16"/>
      <c r="I197" s="16"/>
      <c r="J197" s="22"/>
      <c r="K197"/>
    </row>
    <row r="198" spans="2:11" ht="32.25" customHeight="1" x14ac:dyDescent="0.25">
      <c r="B198" s="14">
        <v>5</v>
      </c>
      <c r="C198" t="s">
        <v>33</v>
      </c>
      <c r="D198" t="s">
        <v>38</v>
      </c>
      <c r="E198" s="15">
        <v>45501</v>
      </c>
      <c r="F198" s="15"/>
      <c r="G198" t="s">
        <v>259</v>
      </c>
      <c r="H198" s="16"/>
      <c r="I198" s="16"/>
      <c r="J198" s="22"/>
      <c r="K198"/>
    </row>
    <row r="199" spans="2:11" ht="32.25" customHeight="1" x14ac:dyDescent="0.25">
      <c r="B199" s="14">
        <v>6</v>
      </c>
      <c r="C199" t="s">
        <v>33</v>
      </c>
      <c r="D199" t="s">
        <v>38</v>
      </c>
      <c r="E199" s="15">
        <v>45517</v>
      </c>
      <c r="F199" s="15"/>
      <c r="G199" s="35" t="s">
        <v>296</v>
      </c>
      <c r="H199" s="16"/>
      <c r="I199" s="16"/>
      <c r="J199" s="22"/>
      <c r="K199"/>
    </row>
    <row r="200" spans="2:11" ht="32.25" customHeight="1" x14ac:dyDescent="0.25">
      <c r="B200" s="14">
        <v>7</v>
      </c>
      <c r="C200"/>
      <c r="D200"/>
      <c r="E200" s="15"/>
      <c r="F200" s="15"/>
      <c r="G200"/>
      <c r="H200" s="16"/>
      <c r="I200" s="16"/>
      <c r="J200" s="22"/>
      <c r="K200"/>
    </row>
    <row r="201" spans="2:11" ht="30" customHeight="1" x14ac:dyDescent="0.25">
      <c r="B201" s="14">
        <v>8</v>
      </c>
      <c r="C201"/>
      <c r="D201"/>
      <c r="E201" s="27"/>
      <c r="F201" s="15"/>
      <c r="G201"/>
      <c r="H201" s="16"/>
      <c r="I201" s="16"/>
      <c r="J201" s="22"/>
      <c r="K201"/>
    </row>
    <row r="202" spans="2:11" ht="30" customHeight="1" x14ac:dyDescent="0.25">
      <c r="B202" s="28" t="s">
        <v>223</v>
      </c>
      <c r="C202" s="23"/>
      <c r="D202" s="23"/>
      <c r="E202" s="23"/>
      <c r="F202" s="23"/>
      <c r="G202" s="24" t="s">
        <v>39</v>
      </c>
      <c r="H202" s="25"/>
      <c r="I202" s="25"/>
      <c r="J202" s="23"/>
      <c r="K202" s="26"/>
    </row>
    <row r="203" spans="2:11" ht="57" customHeight="1" x14ac:dyDescent="0.25">
      <c r="B203" s="14">
        <v>1</v>
      </c>
      <c r="C203" t="s">
        <v>106</v>
      </c>
      <c r="D203" t="s">
        <v>70</v>
      </c>
      <c r="E203" s="27">
        <v>45471</v>
      </c>
      <c r="F203" s="15"/>
      <c r="G203" t="s">
        <v>224</v>
      </c>
      <c r="H203" s="118" t="s">
        <v>225</v>
      </c>
      <c r="I203" s="119"/>
      <c r="J203" s="119"/>
      <c r="K203"/>
    </row>
    <row r="204" spans="2:11" ht="30" customHeight="1" x14ac:dyDescent="0.25">
      <c r="B204" s="42">
        <v>2</v>
      </c>
      <c r="C204" s="43" t="s">
        <v>244</v>
      </c>
      <c r="D204" s="43" t="s">
        <v>67</v>
      </c>
      <c r="E204" s="48">
        <v>45516</v>
      </c>
      <c r="F204" s="45"/>
      <c r="G204" s="43" t="s">
        <v>260</v>
      </c>
      <c r="H204" s="46"/>
      <c r="I204" s="46"/>
      <c r="J204" s="47"/>
      <c r="K204"/>
    </row>
    <row r="205" spans="2:11" ht="30" customHeight="1" x14ac:dyDescent="0.25">
      <c r="B205" s="14">
        <v>3</v>
      </c>
      <c r="C205"/>
      <c r="D205"/>
      <c r="E205" s="15"/>
      <c r="F205" s="15"/>
      <c r="G205" s="7"/>
      <c r="H205" s="16"/>
      <c r="I205" s="16"/>
      <c r="J205" s="22"/>
      <c r="K205"/>
    </row>
    <row r="206" spans="2:11" ht="30" customHeight="1" x14ac:dyDescent="0.25">
      <c r="B206" s="42">
        <v>4</v>
      </c>
      <c r="C206" s="43"/>
      <c r="D206" s="43"/>
      <c r="E206" s="48"/>
      <c r="F206" s="45"/>
      <c r="G206" s="55"/>
      <c r="H206" s="46"/>
      <c r="I206" s="46"/>
      <c r="J206" s="47"/>
      <c r="K206"/>
    </row>
    <row r="207" spans="2:11" ht="30" customHeight="1" x14ac:dyDescent="0.25">
      <c r="B207" s="14">
        <v>5</v>
      </c>
      <c r="C207"/>
      <c r="D207"/>
      <c r="E207" s="15"/>
      <c r="F207" s="15"/>
      <c r="G207" s="60"/>
      <c r="H207" s="16"/>
      <c r="I207" s="16"/>
      <c r="J207" s="22"/>
      <c r="K207"/>
    </row>
    <row r="208" spans="2:11" ht="30" customHeight="1" x14ac:dyDescent="0.25">
      <c r="B208" s="42">
        <v>6</v>
      </c>
      <c r="C208" s="43"/>
      <c r="D208" s="43"/>
      <c r="E208" s="45"/>
      <c r="F208" s="45"/>
      <c r="G208" s="55"/>
      <c r="H208" s="46"/>
      <c r="I208" s="46"/>
      <c r="J208" s="47"/>
      <c r="K208"/>
    </row>
    <row r="209" spans="2:11" ht="30" customHeight="1" x14ac:dyDescent="0.25">
      <c r="B209" s="14">
        <v>7</v>
      </c>
      <c r="C209"/>
      <c r="D209"/>
      <c r="E209" s="15"/>
      <c r="F209" s="15"/>
      <c r="G209" s="61"/>
      <c r="H209" s="16"/>
      <c r="I209" s="16"/>
      <c r="J209" s="22"/>
      <c r="K209"/>
    </row>
  </sheetData>
  <dataConsolidate/>
  <mergeCells count="19">
    <mergeCell ref="B1:D1"/>
    <mergeCell ref="C9:E12"/>
    <mergeCell ref="H203:J203"/>
    <mergeCell ref="H9:J9"/>
    <mergeCell ref="H10:J10"/>
    <mergeCell ref="B6:B7"/>
    <mergeCell ref="B9:B12"/>
    <mergeCell ref="B2:D2"/>
    <mergeCell ref="C4:C5"/>
    <mergeCell ref="C6:C7"/>
    <mergeCell ref="B4:B5"/>
    <mergeCell ref="D4:E5"/>
    <mergeCell ref="D6:E7"/>
    <mergeCell ref="H4:J4"/>
    <mergeCell ref="H5:J5"/>
    <mergeCell ref="H6:J6"/>
    <mergeCell ref="F2:G2"/>
    <mergeCell ref="H8:J8"/>
    <mergeCell ref="H7:J7"/>
  </mergeCells>
  <phoneticPr fontId="1" type="noConversion"/>
  <conditionalFormatting sqref="I110:I134">
    <cfRule type="dataBar" priority="15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{F422851D-1E61-484E-8565-CD2E880222E4}</x14:id>
        </ext>
      </extLst>
    </cfRule>
  </conditionalFormatting>
  <conditionalFormatting sqref="I99">
    <cfRule type="dataBar" priority="14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{BD3414EB-6FFB-4C57-AA93-E35848043230}</x14:id>
        </ext>
      </extLst>
    </cfRule>
  </conditionalFormatting>
  <conditionalFormatting sqref="I135:I143">
    <cfRule type="dataBar" priority="13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{2EE50724-7C64-49CB-B81B-91EB92C8E0C6}</x14:id>
        </ext>
      </extLst>
    </cfRule>
  </conditionalFormatting>
  <conditionalFormatting sqref="I144:I153">
    <cfRule type="dataBar" priority="12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{F11215FB-EA37-4897-9BC3-AA68F9575CEA}</x14:id>
        </ext>
      </extLst>
    </cfRule>
  </conditionalFormatting>
  <conditionalFormatting sqref="I15:I17">
    <cfRule type="dataBar" priority="9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{FE02109E-1637-4B29-BC6B-8B128DB84B59}</x14:id>
        </ext>
      </extLst>
    </cfRule>
  </conditionalFormatting>
  <conditionalFormatting sqref="I47">
    <cfRule type="dataBar" priority="8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{1605DA54-FA36-443B-AFE9-D1B28A50F83B}</x14:id>
        </ext>
      </extLst>
    </cfRule>
  </conditionalFormatting>
  <conditionalFormatting sqref="I43">
    <cfRule type="dataBar" priority="7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{68C01703-51D6-4294-B510-AA99D190A5EF}</x14:id>
        </ext>
      </extLst>
    </cfRule>
  </conditionalFormatting>
  <conditionalFormatting sqref="I41:I42">
    <cfRule type="dataBar" priority="6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{5793AE0B-E8D5-42D2-B6C1-9163245797B4}</x14:id>
        </ext>
      </extLst>
    </cfRule>
  </conditionalFormatting>
  <conditionalFormatting sqref="I181:I184">
    <cfRule type="dataBar" priority="5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{01CE3A83-4898-4F42-9020-E084F0305D56}</x14:id>
        </ext>
      </extLst>
    </cfRule>
  </conditionalFormatting>
  <conditionalFormatting sqref="I178:I180">
    <cfRule type="dataBar" priority="4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{F4753AB1-91A7-4F70-8A0C-6055ACBE7630}</x14:id>
        </ext>
      </extLst>
    </cfRule>
  </conditionalFormatting>
  <conditionalFormatting sqref="I154:I170">
    <cfRule type="dataBar" priority="18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{2C83687B-2628-47E8-8014-CBB6919DBD21}</x14:id>
        </ext>
      </extLst>
    </cfRule>
  </conditionalFormatting>
  <conditionalFormatting sqref="I186:I192">
    <cfRule type="dataBar" priority="3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{9C1BE058-0A54-45E4-AF8B-001A29F39A5E}</x14:id>
        </ext>
      </extLst>
    </cfRule>
  </conditionalFormatting>
  <conditionalFormatting sqref="I193:I201">
    <cfRule type="dataBar" priority="2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{94019D1D-E1D5-4E54-9FB1-42CBE3CCDF83}</x14:id>
        </ext>
      </extLst>
    </cfRule>
  </conditionalFormatting>
  <conditionalFormatting sqref="I171:I176">
    <cfRule type="dataBar" priority="19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{4AD094BE-4BB9-454B-AF58-CC7C83647D1C}</x14:id>
        </ext>
      </extLst>
    </cfRule>
  </conditionalFormatting>
  <conditionalFormatting sqref="I204:I209">
    <cfRule type="dataBar" priority="1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{B666196A-8115-4C56-A5D1-D5FA61CF48EB}</x14:id>
        </ext>
      </extLst>
    </cfRule>
  </conditionalFormatting>
  <conditionalFormatting sqref="I19:I25 I27:I39 I55:I59 I61:I67 I69:I77 I79:I85 I87:I89 I91:I97 I100:I108 I51:I53 I48 I44:I45">
    <cfRule type="dataBar" priority="20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{DD2554B5-7481-4F06-9B0C-4C198BA00901}</x14:id>
        </ext>
      </extLst>
    </cfRule>
  </conditionalFormatting>
  <dataValidations count="27">
    <dataValidation allowBlank="1" showInputMessage="1" showErrorMessage="1" prompt="Title of this worksheet is in cells B1 through D1" sqref="B1:C1"/>
    <dataValidation allowBlank="1" showInputMessage="1" showErrorMessage="1" prompt="Total Estimated Value of All Items is automatically calculated in cell at right. Enter Inventory Date in cell I2" sqref="B2:D3"/>
    <dataValidation allowBlank="1" showInputMessage="1" showErrorMessage="1" prompt="Enter Inventory Date in cell at right" sqref="F2:G3"/>
    <dataValidation allowBlank="1" showInputMessage="1" showErrorMessage="1" prompt="Enter Inventory Date in this cell" sqref="H2:H3"/>
    <dataValidation allowBlank="1" showInputMessage="1" showErrorMessage="1" prompt="Enter owner Name in cell at right" sqref="C4:C5"/>
    <dataValidation allowBlank="1" showInputMessage="1" showErrorMessage="1" prompt="Enter owner Address in cell at right" sqref="C6:C8"/>
    <dataValidation allowBlank="1" showInputMessage="1" showErrorMessage="1" prompt="Enter owner Phone number in cell at right" sqref="C9:C12"/>
    <dataValidation allowBlank="1" showInputMessage="1" showErrorMessage="1" prompt="Enter Insurance company name in cell at right" sqref="G4"/>
    <dataValidation allowBlank="1" showInputMessage="1" showErrorMessage="1" prompt="Enter Insurance company phone number in cell at right" sqref="G5"/>
    <dataValidation allowBlank="1" showInputMessage="1" showErrorMessage="1" prompt="Enter Insurance company policy number in cell at right" sqref="G6"/>
    <dataValidation allowBlank="1" showInputMessage="1" showErrorMessage="1" prompt="Enter Insurance agent name in cell at right" sqref="G7:G8"/>
    <dataValidation allowBlank="1" showInputMessage="1" showErrorMessage="1" prompt="Enter Insurance agent phone number in cell at right" sqref="G9:G12"/>
    <dataValidation allowBlank="1" showInputMessage="1" showErrorMessage="1" prompt="Create a Home inventory in this workbook. Enter owner, insurance, and inventory details in this worksheet. Total estimated value of all inventory items is automatically calculated" sqref="A1"/>
    <dataValidation allowBlank="1" showInputMessage="1" showErrorMessage="1" prompt="Enter Item number in this column under this heading. Use heading filters to find specific entries" sqref="B13"/>
    <dataValidation allowBlank="1" showInputMessage="1" showErrorMessage="1" prompt="Enter Item/description in this column under this heading" sqref="D13"/>
    <dataValidation allowBlank="1" showInputMessage="1" showErrorMessage="1" prompt="Select Room/area in this column under this heading. Enter new Room/Area in Room Lookup worksheet. Press ALT+DOWN ARROW for options, then DOWN ARROW and ENTER to make selection" sqref="C13"/>
    <dataValidation allowBlank="1" showInputMessage="1" showErrorMessage="1" prompt="Enter Serial number/ID number in this column under this heading" sqref="E13"/>
    <dataValidation allowBlank="1" showInputMessage="1" showErrorMessage="1" prompt="Enter Date purchased in this column under this heading" sqref="F13"/>
    <dataValidation allowBlank="1" showInputMessage="1" showErrorMessage="1" prompt="Enter Where purchased in this column under this heading" sqref="G13"/>
    <dataValidation allowBlank="1" showInputMessage="1" showErrorMessage="1" prompt="Enter Purchase price in this column under this heading" sqref="H13"/>
    <dataValidation allowBlank="1" showInputMessage="1" showErrorMessage="1" prompt="Enter Estimated current value in this column under this heading. Data bar showing Estimated current value is automatically updated in each row" sqref="I13"/>
    <dataValidation allowBlank="1" showInputMessage="1" showErrorMessage="1" prompt="Enter Notes in this column under this heading" sqref="J13"/>
    <dataValidation allowBlank="1" showInputMessage="1" showErrorMessage="1" prompt="Select &quot;Yes&quot; if Photo of the item exists, otherwise &quot;No&quot; in this column under this heading. Press ALT+DOWN ARROW for options, then DOWN ARROW and ENTER to make selection" sqref="K13"/>
    <dataValidation allowBlank="1" showInputMessage="1" showErrorMessage="1" prompt="Enter personal details in cells C3 through E8 and Insurance information in cells H3 through K8" sqref="B4:B5"/>
    <dataValidation type="list" errorStyle="warning" allowBlank="1" showInputMessage="1" showErrorMessage="1" error="Select Yes or No from the list to indicate whether a photo of the item exists. Select CANCEL, then press ALT+DOWN ARROW for options, then DOWN ARROW and ENTER to make selection" sqref="K19:K25 K15:K17 K55:K59 K61:K67 K69:K77 K79:K85 K87:K89 K91:K108 K41:K45 K203:K209 K27:K39 K110:K176 K178:K184 K186:K201 K47:K48 K51:K53">
      <formula1>"Yes, No"</formula1>
    </dataValidation>
    <dataValidation type="list" errorStyle="warning" allowBlank="1" showInputMessage="1" showErrorMessage="1" error="Select Room/area from the list. Enter new Room/Area in Room Lookup worksheet. Select CANCEL, then press ALT+DOWN ARROW for options, then DOWN ARROW and ENTER to make selection" sqref="C99:C108 C15:C17 C55:C59 C61:C67 C69:C77 C19:C24 C87:C89 C41:C45 C91:C97 C79:C85 C186:C201 C27:C39 C203:C209 D178 C178:C184 C110:C176 C47:C48 C51:C53">
      <formula1>RoomList</formula1>
    </dataValidation>
    <dataValidation allowBlank="1" showInputMessage="1" showErrorMessage="1" errorTitle="Invalid Data" error="Please select an entry from the list. To add or change items, use the Room/Area table on the Room Lookup worksheet. " sqref="B19:B25 B15:B17 B55:B59 B61:B67 B69:B77 B79:B85 B87:B89 B99:B108 B91:B97 B110:B117 B119:B125 B127:B134 B136:B143 B145:B153 B41:B45 B155:B170 B27:B39 B203:B209 B172:B176 B178:B184 B186:B192 B194:B201 B47:B48 B51:B53"/>
  </dataValidations>
  <hyperlinks>
    <hyperlink ref="D6" r:id="rId1"/>
  </hyperlinks>
  <printOptions horizontalCentered="1"/>
  <pageMargins left="0.25" right="0.25" top="0.75" bottom="0.75" header="0.3" footer="0.3"/>
  <pageSetup scale="58" fitToHeight="0" orientation="landscape" r:id="rId2"/>
  <headerFooter differentFirst="1">
    <oddFooter>Page &amp;P of &amp;N</oddFooter>
  </headerFooter>
  <drawing r:id="rId3"/>
  <tableParts count="1"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422851D-1E61-484E-8565-CD2E880222E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I110:I134</xm:sqref>
        </x14:conditionalFormatting>
        <x14:conditionalFormatting xmlns:xm="http://schemas.microsoft.com/office/excel/2006/main">
          <x14:cfRule type="dataBar" id="{BD3414EB-6FFB-4C57-AA93-E3584804323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I99</xm:sqref>
        </x14:conditionalFormatting>
        <x14:conditionalFormatting xmlns:xm="http://schemas.microsoft.com/office/excel/2006/main">
          <x14:cfRule type="dataBar" id="{2EE50724-7C64-49CB-B81B-91EB92C8E0C6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I135:I143</xm:sqref>
        </x14:conditionalFormatting>
        <x14:conditionalFormatting xmlns:xm="http://schemas.microsoft.com/office/excel/2006/main">
          <x14:cfRule type="dataBar" id="{F11215FB-EA37-4897-9BC3-AA68F9575CEA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I144:I153</xm:sqref>
        </x14:conditionalFormatting>
        <x14:conditionalFormatting xmlns:xm="http://schemas.microsoft.com/office/excel/2006/main">
          <x14:cfRule type="dataBar" id="{FE02109E-1637-4B29-BC6B-8B128DB84B59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I15:I17</xm:sqref>
        </x14:conditionalFormatting>
        <x14:conditionalFormatting xmlns:xm="http://schemas.microsoft.com/office/excel/2006/main">
          <x14:cfRule type="dataBar" id="{1605DA54-FA36-443B-AFE9-D1B28A50F83B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I47</xm:sqref>
        </x14:conditionalFormatting>
        <x14:conditionalFormatting xmlns:xm="http://schemas.microsoft.com/office/excel/2006/main">
          <x14:cfRule type="dataBar" id="{68C01703-51D6-4294-B510-AA99D190A5E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I43</xm:sqref>
        </x14:conditionalFormatting>
        <x14:conditionalFormatting xmlns:xm="http://schemas.microsoft.com/office/excel/2006/main">
          <x14:cfRule type="dataBar" id="{5793AE0B-E8D5-42D2-B6C1-9163245797B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I41:I42</xm:sqref>
        </x14:conditionalFormatting>
        <x14:conditionalFormatting xmlns:xm="http://schemas.microsoft.com/office/excel/2006/main">
          <x14:cfRule type="dataBar" id="{01CE3A83-4898-4F42-9020-E084F0305D56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I181:I184</xm:sqref>
        </x14:conditionalFormatting>
        <x14:conditionalFormatting xmlns:xm="http://schemas.microsoft.com/office/excel/2006/main">
          <x14:cfRule type="dataBar" id="{F4753AB1-91A7-4F70-8A0C-6055ACBE763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I178:I180</xm:sqref>
        </x14:conditionalFormatting>
        <x14:conditionalFormatting xmlns:xm="http://schemas.microsoft.com/office/excel/2006/main">
          <x14:cfRule type="dataBar" id="{2C83687B-2628-47E8-8014-CBB6919DBD2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I154:I170</xm:sqref>
        </x14:conditionalFormatting>
        <x14:conditionalFormatting xmlns:xm="http://schemas.microsoft.com/office/excel/2006/main">
          <x14:cfRule type="dataBar" id="{9C1BE058-0A54-45E4-AF8B-001A29F39A5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I186:I192</xm:sqref>
        </x14:conditionalFormatting>
        <x14:conditionalFormatting xmlns:xm="http://schemas.microsoft.com/office/excel/2006/main">
          <x14:cfRule type="dataBar" id="{94019D1D-E1D5-4E54-9FB1-42CBE3CCDF83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I193:I201</xm:sqref>
        </x14:conditionalFormatting>
        <x14:conditionalFormatting xmlns:xm="http://schemas.microsoft.com/office/excel/2006/main">
          <x14:cfRule type="dataBar" id="{4AD094BE-4BB9-454B-AF58-CC7C83647D1C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I171:I176</xm:sqref>
        </x14:conditionalFormatting>
        <x14:conditionalFormatting xmlns:xm="http://schemas.microsoft.com/office/excel/2006/main">
          <x14:cfRule type="dataBar" id="{B666196A-8115-4C56-A5D1-D5FA61CF48EB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I204:I209</xm:sqref>
        </x14:conditionalFormatting>
        <x14:conditionalFormatting xmlns:xm="http://schemas.microsoft.com/office/excel/2006/main">
          <x14:cfRule type="dataBar" id="{DD2554B5-7481-4F06-9B0C-4C198BA0090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I19:I25 I27:I39 I55:I59 I61:I67 I69:I77 I79:I85 I87:I89 I91:I97 I100:I108 I51:I53 I48 I44:I45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16"/>
  <sheetViews>
    <sheetView workbookViewId="0">
      <selection activeCell="B6" sqref="B6"/>
    </sheetView>
  </sheetViews>
  <sheetFormatPr defaultRowHeight="15" x14ac:dyDescent="0.25"/>
  <cols>
    <col min="1" max="1" width="4.85546875" customWidth="1"/>
    <col min="2" max="2" width="32.7109375" customWidth="1"/>
    <col min="3" max="3" width="28.28515625" customWidth="1"/>
    <col min="4" max="4" width="12.7109375" customWidth="1"/>
    <col min="5" max="5" width="16.140625" customWidth="1"/>
    <col min="6" max="6" width="19.5703125" customWidth="1"/>
    <col min="7" max="7" width="17.85546875" customWidth="1"/>
    <col min="9" max="9" width="15.7109375" customWidth="1"/>
  </cols>
  <sheetData>
    <row r="1" spans="1:9" ht="65.099999999999994" customHeight="1" x14ac:dyDescent="0.25">
      <c r="A1" s="4"/>
      <c r="B1" s="109" t="s">
        <v>263</v>
      </c>
      <c r="C1" s="111"/>
      <c r="D1" s="4"/>
      <c r="E1" s="4"/>
      <c r="F1" s="4"/>
      <c r="G1" s="4"/>
      <c r="H1" s="4"/>
      <c r="I1" s="88" t="s">
        <v>4</v>
      </c>
    </row>
    <row r="2" spans="1:9" ht="30" customHeight="1" thickBot="1" x14ac:dyDescent="0.3">
      <c r="A2" s="4"/>
      <c r="B2" s="103" t="s">
        <v>262</v>
      </c>
      <c r="C2" s="103"/>
      <c r="D2" s="18"/>
      <c r="E2" s="120" t="s">
        <v>22</v>
      </c>
      <c r="F2" s="120"/>
      <c r="G2" s="18"/>
      <c r="H2" s="18"/>
      <c r="I2" s="18"/>
    </row>
    <row r="3" spans="1:9" ht="30" customHeight="1" thickTop="1" thickBot="1" x14ac:dyDescent="0.3">
      <c r="A3" s="4"/>
      <c r="B3" s="18"/>
      <c r="C3" s="18"/>
      <c r="D3" s="18"/>
      <c r="E3" s="87"/>
      <c r="F3" s="87"/>
      <c r="G3" s="18"/>
      <c r="H3" s="18"/>
      <c r="I3" s="18"/>
    </row>
    <row r="4" spans="1:9" ht="18" customHeight="1" thickTop="1" thickBot="1" x14ac:dyDescent="0.3">
      <c r="A4" s="4"/>
      <c r="B4" s="88" t="s">
        <v>5</v>
      </c>
      <c r="C4" s="121" t="s">
        <v>264</v>
      </c>
      <c r="D4" s="121"/>
      <c r="E4" s="4"/>
      <c r="F4" s="6"/>
      <c r="I4" s="4"/>
    </row>
    <row r="5" spans="1:9" ht="17.25" customHeight="1" thickTop="1" thickBot="1" x14ac:dyDescent="0.3">
      <c r="A5" s="4"/>
      <c r="B5" s="93" t="s">
        <v>268</v>
      </c>
      <c r="C5" s="89" t="s">
        <v>265</v>
      </c>
      <c r="D5" s="89"/>
      <c r="E5" s="4"/>
      <c r="F5" s="6"/>
      <c r="I5" s="4"/>
    </row>
    <row r="6" spans="1:9" ht="15.75" customHeight="1" thickTop="1" thickBot="1" x14ac:dyDescent="0.3">
      <c r="A6" s="4"/>
      <c r="B6" s="97" t="s">
        <v>279</v>
      </c>
      <c r="C6" s="89" t="s">
        <v>267</v>
      </c>
      <c r="D6" s="89"/>
      <c r="E6" s="4"/>
      <c r="F6" s="6"/>
      <c r="I6" s="5"/>
    </row>
    <row r="7" spans="1:9" ht="18" customHeight="1" thickTop="1" thickBot="1" x14ac:dyDescent="0.3">
      <c r="A7" s="4"/>
      <c r="B7" s="88"/>
      <c r="C7" s="89" t="s">
        <v>266</v>
      </c>
      <c r="D7" s="89"/>
      <c r="E7" s="4"/>
      <c r="F7" s="6"/>
      <c r="I7" s="5"/>
    </row>
    <row r="8" spans="1:9" ht="30" customHeight="1" thickTop="1" x14ac:dyDescent="0.25">
      <c r="A8" s="7"/>
      <c r="B8" s="94" t="s">
        <v>280</v>
      </c>
      <c r="C8" s="95" t="s">
        <v>270</v>
      </c>
      <c r="D8" s="95" t="s">
        <v>271</v>
      </c>
      <c r="E8" s="95" t="s">
        <v>272</v>
      </c>
      <c r="F8" s="95" t="s">
        <v>273</v>
      </c>
      <c r="G8" s="95" t="s">
        <v>276</v>
      </c>
      <c r="H8" s="95"/>
      <c r="I8" s="95" t="s">
        <v>235</v>
      </c>
    </row>
    <row r="9" spans="1:9" ht="30" customHeight="1" x14ac:dyDescent="0.25">
      <c r="A9" s="7"/>
      <c r="B9" s="28" t="s">
        <v>274</v>
      </c>
      <c r="C9" s="23"/>
      <c r="D9" s="23"/>
      <c r="E9" s="23"/>
      <c r="F9" s="96"/>
      <c r="G9" s="25"/>
      <c r="H9" s="23"/>
      <c r="I9" s="32" t="s">
        <v>1</v>
      </c>
    </row>
    <row r="10" spans="1:9" ht="30" customHeight="1" x14ac:dyDescent="0.25">
      <c r="A10" s="7"/>
      <c r="B10" s="14">
        <v>1</v>
      </c>
      <c r="D10" s="15"/>
      <c r="E10" s="15"/>
      <c r="G10" s="16"/>
      <c r="H10" s="86"/>
      <c r="I10" t="s">
        <v>2</v>
      </c>
    </row>
    <row r="11" spans="1:9" ht="30" customHeight="1" x14ac:dyDescent="0.25">
      <c r="A11" s="7"/>
      <c r="B11" s="14">
        <v>2</v>
      </c>
      <c r="D11" s="15"/>
      <c r="E11" s="15"/>
      <c r="G11" s="16"/>
      <c r="H11" s="22"/>
    </row>
    <row r="12" spans="1:9" ht="30" customHeight="1" x14ac:dyDescent="0.25">
      <c r="A12" s="7"/>
      <c r="B12" s="14">
        <v>3</v>
      </c>
      <c r="D12" s="15"/>
      <c r="E12" s="15"/>
      <c r="G12" s="16"/>
      <c r="H12" s="22"/>
      <c r="I12" t="s">
        <v>2</v>
      </c>
    </row>
    <row r="13" spans="1:9" ht="30" customHeight="1" x14ac:dyDescent="0.25">
      <c r="A13" s="7"/>
      <c r="B13" s="28" t="s">
        <v>275</v>
      </c>
      <c r="C13" s="23"/>
      <c r="D13" s="23"/>
      <c r="E13" s="23"/>
      <c r="G13" s="25"/>
      <c r="H13" s="23"/>
      <c r="I13" s="32" t="s">
        <v>1</v>
      </c>
    </row>
    <row r="14" spans="1:9" ht="30" customHeight="1" x14ac:dyDescent="0.25">
      <c r="A14" s="7"/>
      <c r="B14" s="14">
        <f>ROW($A1)</f>
        <v>1</v>
      </c>
      <c r="D14" s="15">
        <f ca="1">TODAY()-432</f>
        <v>45095</v>
      </c>
      <c r="E14" s="15">
        <f ca="1">TODAY()-410</f>
        <v>45117</v>
      </c>
      <c r="F14" s="7"/>
      <c r="G14" s="16">
        <v>2000</v>
      </c>
      <c r="H14" s="22"/>
      <c r="I14" t="s">
        <v>1</v>
      </c>
    </row>
    <row r="15" spans="1:9" ht="30" customHeight="1" x14ac:dyDescent="0.25">
      <c r="A15" s="7"/>
      <c r="B15" s="14">
        <v>2</v>
      </c>
      <c r="D15" s="15">
        <f ca="1">TODAY()-100</f>
        <v>45427</v>
      </c>
      <c r="E15" s="15">
        <v>45422</v>
      </c>
      <c r="G15" s="16"/>
      <c r="H15" s="22"/>
    </row>
    <row r="16" spans="1:9" ht="30" customHeight="1" x14ac:dyDescent="0.25">
      <c r="A16" s="7"/>
      <c r="B16" s="14">
        <v>3</v>
      </c>
      <c r="D16" s="15">
        <f ca="1">TODAY()-65</f>
        <v>45462</v>
      </c>
      <c r="E16" s="15">
        <f ca="1">TODAY()-69</f>
        <v>45458</v>
      </c>
      <c r="G16" s="16">
        <v>1000</v>
      </c>
      <c r="H16" s="22"/>
      <c r="I16" t="s">
        <v>2</v>
      </c>
    </row>
  </sheetData>
  <mergeCells count="4">
    <mergeCell ref="B1:C1"/>
    <mergeCell ref="B2:C2"/>
    <mergeCell ref="E2:F2"/>
    <mergeCell ref="C4:D4"/>
  </mergeCells>
  <conditionalFormatting sqref="G10:G12">
    <cfRule type="dataBar" priority="1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{2EA318EE-1D10-46AC-95E2-52BACD604A3E}</x14:id>
        </ext>
      </extLst>
    </cfRule>
  </conditionalFormatting>
  <conditionalFormatting sqref="G14:G16">
    <cfRule type="dataBar" priority="2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{C7502CC5-E2AA-4CA7-8B04-B41142B7ED84}</x14:id>
        </ext>
      </extLst>
    </cfRule>
  </conditionalFormatting>
  <dataValidations count="18">
    <dataValidation allowBlank="1" showInputMessage="1" showErrorMessage="1" errorTitle="Invalid Data" error="Please select an entry from the list. To add or change items, use the Room/Area table on the Room Lookup worksheet. " sqref="B14:B16 B10:B12"/>
    <dataValidation type="list" errorStyle="warning" allowBlank="1" showInputMessage="1" showErrorMessage="1" error="Select Yes or No from the list to indicate whether a photo of the item exists. Select CANCEL, then press ALT+DOWN ARROW for options, then DOWN ARROW and ENTER to make selection" sqref="I14:I16 I10:I12">
      <formula1>"Yes, No"</formula1>
    </dataValidation>
    <dataValidation allowBlank="1" showInputMessage="1" showErrorMessage="1" prompt="Select &quot;Yes&quot; if Photo of the item exists, otherwise &quot;No&quot; in this column under this heading. Press ALT+DOWN ARROW for options, then DOWN ARROW and ENTER to make selection" sqref="I8"/>
    <dataValidation allowBlank="1" showInputMessage="1" showErrorMessage="1" prompt="Enter Notes in this column under this heading" sqref="H8"/>
    <dataValidation allowBlank="1" showInputMessage="1" showErrorMessage="1" prompt="Enter Estimated current value in this column under this heading. Data bar showing Estimated current value is automatically updated in each row" sqref="G8"/>
    <dataValidation allowBlank="1" showInputMessage="1" showErrorMessage="1" prompt="Enter Where purchased in this column under this heading" sqref="F8"/>
    <dataValidation allowBlank="1" showInputMessage="1" showErrorMessage="1" prompt="Enter Date purchased in this column under this heading" sqref="E8"/>
    <dataValidation allowBlank="1" showInputMessage="1" showErrorMessage="1" prompt="Enter Serial number/ID number in this column under this heading" sqref="D8"/>
    <dataValidation allowBlank="1" showInputMessage="1" showErrorMessage="1" prompt="Enter Item/description in this column under this heading" sqref="C8"/>
    <dataValidation allowBlank="1" showInputMessage="1" showErrorMessage="1" prompt="Enter Item number in this column under this heading. Use heading filters to find specific entries" sqref="B8"/>
    <dataValidation allowBlank="1" showInputMessage="1" showErrorMessage="1" prompt="Create a Home inventory in this workbook. Enter owner, insurance, and inventory details in this worksheet. Total estimated value of all inventory items is automatically calculated" sqref="A1"/>
    <dataValidation allowBlank="1" showInputMessage="1" showErrorMessage="1" prompt="Enter Insurance company name in cell at right" sqref="F4"/>
    <dataValidation allowBlank="1" showInputMessage="1" showErrorMessage="1" prompt="Enter Inventory Date in cell at right" sqref="E2:F3"/>
    <dataValidation allowBlank="1" showInputMessage="1" showErrorMessage="1" prompt="Title of this worksheet is in cells B1 through D1" sqref="B1"/>
    <dataValidation allowBlank="1" showInputMessage="1" showErrorMessage="1" prompt="Enter Insurance agent name in cell at right" sqref="F6:F7"/>
    <dataValidation allowBlank="1" showInputMessage="1" showErrorMessage="1" prompt="Total Estimated Value of All Items is automatically calculated in cell at right. Enter Inventory Date in cell I2" sqref="B2:C3"/>
    <dataValidation allowBlank="1" showInputMessage="1" showErrorMessage="1" prompt="Enter personal details in cells C3 through E8 and Insurance information in cells H3 through K8" sqref="B4:B5"/>
    <dataValidation allowBlank="1" showInputMessage="1" showErrorMessage="1" prompt="Enter Insurance company phone number in cell at right" sqref="F5"/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EA318EE-1D10-46AC-95E2-52BACD604A3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G10:G12</xm:sqref>
        </x14:conditionalFormatting>
        <x14:conditionalFormatting xmlns:xm="http://schemas.microsoft.com/office/excel/2006/main">
          <x14:cfRule type="dataBar" id="{C7502CC5-E2AA-4CA7-8B04-B41142B7ED8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G14:G16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16"/>
  <sheetViews>
    <sheetView workbookViewId="0">
      <selection activeCell="G3" sqref="G3"/>
    </sheetView>
  </sheetViews>
  <sheetFormatPr defaultRowHeight="15" x14ac:dyDescent="0.25"/>
  <cols>
    <col min="1" max="1" width="4.85546875" customWidth="1"/>
    <col min="2" max="2" width="34.5703125" customWidth="1"/>
    <col min="3" max="3" width="28.28515625" customWidth="1"/>
    <col min="4" max="4" width="12.7109375" customWidth="1"/>
    <col min="5" max="5" width="16.140625" customWidth="1"/>
    <col min="6" max="6" width="19.5703125" customWidth="1"/>
    <col min="7" max="7" width="17.85546875" customWidth="1"/>
    <col min="9" max="9" width="15.7109375" customWidth="1"/>
  </cols>
  <sheetData>
    <row r="1" spans="1:9" ht="65.099999999999994" customHeight="1" x14ac:dyDescent="0.25">
      <c r="A1" s="4"/>
      <c r="B1" s="109" t="s">
        <v>278</v>
      </c>
      <c r="C1" s="111"/>
      <c r="D1" s="4"/>
      <c r="E1" s="4"/>
      <c r="F1" s="4"/>
      <c r="G1" s="4"/>
      <c r="H1" s="4"/>
      <c r="I1" s="88" t="s">
        <v>4</v>
      </c>
    </row>
    <row r="2" spans="1:9" ht="30" customHeight="1" thickBot="1" x14ac:dyDescent="0.3">
      <c r="A2" s="4"/>
      <c r="B2" s="103" t="s">
        <v>325</v>
      </c>
      <c r="C2" s="103"/>
      <c r="D2" s="18"/>
      <c r="E2" s="120" t="s">
        <v>22</v>
      </c>
      <c r="F2" s="120"/>
      <c r="G2" s="18"/>
      <c r="H2" s="18"/>
      <c r="I2" s="18"/>
    </row>
    <row r="3" spans="1:9" ht="30" customHeight="1" thickTop="1" thickBot="1" x14ac:dyDescent="0.3">
      <c r="A3" s="4"/>
      <c r="B3" s="18"/>
      <c r="C3" s="18" t="s">
        <v>326</v>
      </c>
      <c r="D3" s="18"/>
      <c r="E3" s="87"/>
      <c r="F3" s="87" t="s">
        <v>327</v>
      </c>
      <c r="G3" s="18"/>
      <c r="H3" s="18"/>
      <c r="I3" s="18"/>
    </row>
    <row r="4" spans="1:9" ht="18" customHeight="1" thickTop="1" thickBot="1" x14ac:dyDescent="0.3">
      <c r="A4" s="4"/>
      <c r="B4" s="88" t="s">
        <v>5</v>
      </c>
      <c r="C4" s="121"/>
      <c r="D4" s="121"/>
      <c r="E4" s="4"/>
      <c r="F4" s="6"/>
      <c r="I4" s="4"/>
    </row>
    <row r="5" spans="1:9" ht="17.25" customHeight="1" thickTop="1" thickBot="1" x14ac:dyDescent="0.3">
      <c r="A5" s="4"/>
      <c r="B5" s="93" t="s">
        <v>268</v>
      </c>
      <c r="C5" s="89"/>
      <c r="D5" s="89"/>
      <c r="E5" s="4"/>
      <c r="F5" s="6"/>
      <c r="I5" s="4"/>
    </row>
    <row r="6" spans="1:9" ht="15.75" customHeight="1" thickTop="1" thickBot="1" x14ac:dyDescent="0.3">
      <c r="A6" s="4"/>
      <c r="B6" s="98" t="s">
        <v>281</v>
      </c>
      <c r="C6" s="89"/>
      <c r="D6" s="89"/>
      <c r="E6" s="4"/>
      <c r="F6" s="6"/>
      <c r="I6" s="5"/>
    </row>
    <row r="7" spans="1:9" ht="18" customHeight="1" thickTop="1" thickBot="1" x14ac:dyDescent="0.3">
      <c r="A7" s="4"/>
      <c r="B7" s="88"/>
      <c r="C7" s="89"/>
      <c r="D7" s="89"/>
      <c r="E7" s="4"/>
      <c r="F7" s="6"/>
      <c r="I7" s="5"/>
    </row>
    <row r="8" spans="1:9" ht="30" customHeight="1" thickTop="1" x14ac:dyDescent="0.25">
      <c r="A8" s="7"/>
      <c r="B8" s="94" t="s">
        <v>280</v>
      </c>
      <c r="C8" s="95" t="s">
        <v>270</v>
      </c>
      <c r="D8" s="95" t="s">
        <v>271</v>
      </c>
      <c r="E8" s="95" t="s">
        <v>272</v>
      </c>
      <c r="F8" s="95" t="s">
        <v>273</v>
      </c>
      <c r="G8" s="95" t="s">
        <v>276</v>
      </c>
      <c r="H8" s="95"/>
      <c r="I8" s="95" t="s">
        <v>235</v>
      </c>
    </row>
    <row r="9" spans="1:9" ht="30" customHeight="1" x14ac:dyDescent="0.25">
      <c r="A9" s="7"/>
      <c r="B9" s="29" t="s">
        <v>323</v>
      </c>
      <c r="C9" s="23"/>
      <c r="D9" s="23"/>
      <c r="E9" s="23"/>
      <c r="F9" s="96"/>
      <c r="G9" s="25"/>
      <c r="H9" s="23"/>
      <c r="I9" s="32" t="s">
        <v>1</v>
      </c>
    </row>
    <row r="10" spans="1:9" ht="30" customHeight="1" x14ac:dyDescent="0.25">
      <c r="A10" s="7"/>
      <c r="B10" s="14">
        <v>1</v>
      </c>
      <c r="D10" s="15"/>
      <c r="E10" s="15"/>
      <c r="G10" s="16"/>
      <c r="H10" s="86"/>
      <c r="I10" t="s">
        <v>2</v>
      </c>
    </row>
    <row r="11" spans="1:9" ht="30" customHeight="1" x14ac:dyDescent="0.25">
      <c r="A11" s="7"/>
      <c r="B11" s="14">
        <v>2</v>
      </c>
      <c r="D11" s="15"/>
      <c r="E11" s="15"/>
      <c r="G11" s="16"/>
      <c r="H11" s="22"/>
    </row>
    <row r="12" spans="1:9" ht="30" customHeight="1" x14ac:dyDescent="0.25">
      <c r="A12" s="7"/>
      <c r="B12" s="14">
        <v>3</v>
      </c>
      <c r="D12" s="15"/>
      <c r="E12" s="15"/>
      <c r="G12" s="16"/>
      <c r="H12" s="22"/>
      <c r="I12" t="s">
        <v>2</v>
      </c>
    </row>
    <row r="13" spans="1:9" ht="30" customHeight="1" x14ac:dyDescent="0.25">
      <c r="A13" s="7"/>
      <c r="B13" s="29" t="s">
        <v>324</v>
      </c>
      <c r="C13" s="23"/>
      <c r="D13" s="23"/>
      <c r="E13" s="23"/>
      <c r="G13" s="25"/>
      <c r="H13" s="23"/>
      <c r="I13" s="32" t="s">
        <v>1</v>
      </c>
    </row>
    <row r="14" spans="1:9" ht="30" customHeight="1" x14ac:dyDescent="0.25">
      <c r="A14" s="7"/>
      <c r="B14" s="14">
        <f>ROW($A1)</f>
        <v>1</v>
      </c>
      <c r="D14" s="15">
        <f ca="1">TODAY()-432</f>
        <v>45095</v>
      </c>
      <c r="E14" s="15">
        <f ca="1">TODAY()-410</f>
        <v>45117</v>
      </c>
      <c r="F14" s="7"/>
      <c r="G14" s="16">
        <v>2000</v>
      </c>
      <c r="H14" s="22"/>
      <c r="I14" t="s">
        <v>1</v>
      </c>
    </row>
    <row r="15" spans="1:9" ht="30" customHeight="1" x14ac:dyDescent="0.25">
      <c r="A15" s="7"/>
      <c r="B15" s="14">
        <v>2</v>
      </c>
      <c r="D15" s="15">
        <f ca="1">TODAY()-100</f>
        <v>45427</v>
      </c>
      <c r="E15" s="15">
        <v>45422</v>
      </c>
      <c r="G15" s="16"/>
      <c r="H15" s="22"/>
    </row>
    <row r="16" spans="1:9" ht="30" customHeight="1" x14ac:dyDescent="0.25">
      <c r="A16" s="7"/>
      <c r="B16" s="14">
        <v>3</v>
      </c>
      <c r="D16" s="15">
        <f ca="1">TODAY()-65</f>
        <v>45462</v>
      </c>
      <c r="E16" s="15">
        <f ca="1">TODAY()-69</f>
        <v>45458</v>
      </c>
      <c r="G16" s="16">
        <v>1000</v>
      </c>
      <c r="H16" s="22"/>
      <c r="I16" t="s">
        <v>2</v>
      </c>
    </row>
  </sheetData>
  <mergeCells count="4">
    <mergeCell ref="B1:C1"/>
    <mergeCell ref="B2:C2"/>
    <mergeCell ref="E2:F2"/>
    <mergeCell ref="C4:D4"/>
  </mergeCells>
  <conditionalFormatting sqref="G10:G12">
    <cfRule type="dataBar" priority="1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{5BC2566D-9A9C-471B-ACE6-DE0FEBF9984C}</x14:id>
        </ext>
      </extLst>
    </cfRule>
  </conditionalFormatting>
  <conditionalFormatting sqref="G14:G16">
    <cfRule type="dataBar" priority="2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{3E63C491-6322-43C3-B96B-07353925A280}</x14:id>
        </ext>
      </extLst>
    </cfRule>
  </conditionalFormatting>
  <dataValidations count="18">
    <dataValidation allowBlank="1" showInputMessage="1" showErrorMessage="1" prompt="Enter Insurance company phone number in cell at right" sqref="F5"/>
    <dataValidation allowBlank="1" showInputMessage="1" showErrorMessage="1" prompt="Enter personal details in cells C3 through E8 and Insurance information in cells H3 through K8" sqref="B4:B5"/>
    <dataValidation allowBlank="1" showInputMessage="1" showErrorMessage="1" prompt="Total Estimated Value of All Items is automatically calculated in cell at right. Enter Inventory Date in cell I2" sqref="B2:C3"/>
    <dataValidation allowBlank="1" showInputMessage="1" showErrorMessage="1" prompt="Enter Insurance agent name in cell at right" sqref="F6:F7"/>
    <dataValidation allowBlank="1" showInputMessage="1" showErrorMessage="1" prompt="Title of this worksheet is in cells B1 through D1" sqref="B1"/>
    <dataValidation allowBlank="1" showInputMessage="1" showErrorMessage="1" prompt="Enter Inventory Date in cell at right" sqref="E2:F3"/>
    <dataValidation allowBlank="1" showInputMessage="1" showErrorMessage="1" prompt="Enter Insurance company name in cell at right" sqref="F4"/>
    <dataValidation allowBlank="1" showInputMessage="1" showErrorMessage="1" prompt="Create a Home inventory in this workbook. Enter owner, insurance, and inventory details in this worksheet. Total estimated value of all inventory items is automatically calculated" sqref="A1"/>
    <dataValidation allowBlank="1" showInputMessage="1" showErrorMessage="1" prompt="Enter Item number in this column under this heading. Use heading filters to find specific entries" sqref="B8"/>
    <dataValidation allowBlank="1" showInputMessage="1" showErrorMessage="1" prompt="Enter Item/description in this column under this heading" sqref="C8"/>
    <dataValidation allowBlank="1" showInputMessage="1" showErrorMessage="1" prompt="Enter Serial number/ID number in this column under this heading" sqref="D8"/>
    <dataValidation allowBlank="1" showInputMessage="1" showErrorMessage="1" prompt="Enter Date purchased in this column under this heading" sqref="E8"/>
    <dataValidation allowBlank="1" showInputMessage="1" showErrorMessage="1" prompt="Enter Where purchased in this column under this heading" sqref="F8"/>
    <dataValidation allowBlank="1" showInputMessage="1" showErrorMessage="1" prompt="Enter Estimated current value in this column under this heading. Data bar showing Estimated current value is automatically updated in each row" sqref="G8"/>
    <dataValidation allowBlank="1" showInputMessage="1" showErrorMessage="1" prompt="Enter Notes in this column under this heading" sqref="H8"/>
    <dataValidation allowBlank="1" showInputMessage="1" showErrorMessage="1" prompt="Select &quot;Yes&quot; if Photo of the item exists, otherwise &quot;No&quot; in this column under this heading. Press ALT+DOWN ARROW for options, then DOWN ARROW and ENTER to make selection" sqref="I8"/>
    <dataValidation type="list" errorStyle="warning" allowBlank="1" showInputMessage="1" showErrorMessage="1" error="Select Yes or No from the list to indicate whether a photo of the item exists. Select CANCEL, then press ALT+DOWN ARROW for options, then DOWN ARROW and ENTER to make selection" sqref="I14:I16 I10:I12">
      <formula1>"Yes, No"</formula1>
    </dataValidation>
    <dataValidation allowBlank="1" showInputMessage="1" showErrorMessage="1" errorTitle="Invalid Data" error="Please select an entry from the list. To add or change items, use the Room/Area table on the Room Lookup worksheet. " sqref="B14:B16 B10:B12"/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BC2566D-9A9C-471B-ACE6-DE0FEBF9984C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G10:G12</xm:sqref>
        </x14:conditionalFormatting>
        <x14:conditionalFormatting xmlns:xm="http://schemas.microsoft.com/office/excel/2006/main">
          <x14:cfRule type="dataBar" id="{3E63C491-6322-43C3-B96B-07353925A28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G14:G16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17"/>
  <sheetViews>
    <sheetView workbookViewId="0">
      <selection activeCell="E5" sqref="E5"/>
    </sheetView>
  </sheetViews>
  <sheetFormatPr defaultRowHeight="15" x14ac:dyDescent="0.25"/>
  <cols>
    <col min="1" max="1" width="1.85546875" customWidth="1"/>
    <col min="2" max="2" width="25.28515625" customWidth="1"/>
    <col min="3" max="3" width="31.85546875" customWidth="1"/>
    <col min="4" max="4" width="12.7109375" customWidth="1"/>
    <col min="5" max="5" width="14.5703125" customWidth="1"/>
    <col min="6" max="7" width="18.42578125" customWidth="1"/>
    <col min="9" max="9" width="13" customWidth="1"/>
  </cols>
  <sheetData>
    <row r="1" spans="1:9" ht="65.099999999999994" customHeight="1" x14ac:dyDescent="0.25">
      <c r="A1" s="4"/>
      <c r="B1" s="109" t="s">
        <v>277</v>
      </c>
      <c r="C1" s="122"/>
      <c r="D1" s="119"/>
      <c r="E1" s="119"/>
      <c r="F1" s="119"/>
      <c r="G1" s="4"/>
      <c r="H1" s="4"/>
      <c r="I1" s="88" t="s">
        <v>4</v>
      </c>
    </row>
    <row r="2" spans="1:9" ht="30" customHeight="1" thickBot="1" x14ac:dyDescent="0.3">
      <c r="A2" s="4"/>
      <c r="B2" s="103" t="s">
        <v>325</v>
      </c>
      <c r="C2" s="103"/>
      <c r="D2" s="18"/>
      <c r="E2" s="120" t="s">
        <v>22</v>
      </c>
      <c r="F2" s="120"/>
      <c r="G2" s="130">
        <v>45555</v>
      </c>
      <c r="H2" s="18"/>
      <c r="I2" s="18"/>
    </row>
    <row r="3" spans="1:9" ht="30" customHeight="1" thickTop="1" thickBot="1" x14ac:dyDescent="0.3">
      <c r="A3" s="4"/>
      <c r="B3" s="18"/>
      <c r="C3" s="18"/>
      <c r="D3" s="18"/>
      <c r="E3" s="87"/>
      <c r="F3" s="87"/>
      <c r="G3" s="18"/>
      <c r="H3" s="18"/>
      <c r="I3" s="18"/>
    </row>
    <row r="4" spans="1:9" ht="18" customHeight="1" thickTop="1" thickBot="1" x14ac:dyDescent="0.3">
      <c r="A4" s="4"/>
      <c r="B4" s="88" t="s">
        <v>5</v>
      </c>
      <c r="C4" s="121" t="s">
        <v>130</v>
      </c>
      <c r="D4" s="121"/>
      <c r="E4" s="4"/>
      <c r="F4" s="6"/>
      <c r="I4" s="4"/>
    </row>
    <row r="5" spans="1:9" ht="30" customHeight="1" thickTop="1" thickBot="1" x14ac:dyDescent="0.3">
      <c r="A5" s="4"/>
      <c r="B5" s="93" t="s">
        <v>268</v>
      </c>
      <c r="C5" s="89" t="s">
        <v>297</v>
      </c>
      <c r="D5" s="89"/>
      <c r="E5" s="4"/>
      <c r="F5" s="6"/>
      <c r="I5" s="4"/>
    </row>
    <row r="6" spans="1:9" ht="25.5" customHeight="1" thickTop="1" thickBot="1" x14ac:dyDescent="0.3">
      <c r="A6" s="4"/>
      <c r="B6" s="97" t="s">
        <v>282</v>
      </c>
      <c r="C6" s="89" t="s">
        <v>298</v>
      </c>
      <c r="D6" s="89"/>
      <c r="E6" s="4"/>
      <c r="F6" s="6"/>
      <c r="I6" s="5"/>
    </row>
    <row r="7" spans="1:9" ht="25.5" customHeight="1" thickTop="1" thickBot="1" x14ac:dyDescent="0.3">
      <c r="A7" s="4"/>
      <c r="B7" s="97"/>
      <c r="C7" s="91" t="s">
        <v>300</v>
      </c>
      <c r="D7" s="91"/>
      <c r="E7" s="4"/>
      <c r="F7" s="6"/>
      <c r="I7" s="5"/>
    </row>
    <row r="8" spans="1:9" ht="24" customHeight="1" thickTop="1" thickBot="1" x14ac:dyDescent="0.3">
      <c r="A8" s="4"/>
      <c r="B8" s="88"/>
      <c r="C8" s="89" t="s">
        <v>299</v>
      </c>
      <c r="D8" s="89"/>
      <c r="E8" s="4"/>
      <c r="F8" s="6"/>
      <c r="I8" s="5"/>
    </row>
    <row r="9" spans="1:9" ht="30" customHeight="1" thickTop="1" x14ac:dyDescent="0.25">
      <c r="A9" s="7"/>
      <c r="B9" s="94" t="s">
        <v>269</v>
      </c>
      <c r="C9" s="95" t="s">
        <v>302</v>
      </c>
      <c r="D9" s="95" t="s">
        <v>269</v>
      </c>
      <c r="E9" s="95" t="s">
        <v>303</v>
      </c>
      <c r="F9" s="95" t="s">
        <v>304</v>
      </c>
      <c r="G9" s="95" t="s">
        <v>305</v>
      </c>
      <c r="H9" s="95"/>
      <c r="I9" s="95" t="s">
        <v>235</v>
      </c>
    </row>
    <row r="10" spans="1:9" ht="30" customHeight="1" x14ac:dyDescent="0.25">
      <c r="A10" s="7"/>
      <c r="B10" s="28" t="s">
        <v>301</v>
      </c>
      <c r="C10" s="23"/>
      <c r="D10" s="23"/>
      <c r="E10" s="23"/>
      <c r="F10" s="96"/>
      <c r="G10" s="25"/>
      <c r="H10" s="23"/>
      <c r="I10" s="32" t="s">
        <v>1</v>
      </c>
    </row>
    <row r="11" spans="1:9" ht="30" customHeight="1" x14ac:dyDescent="0.25">
      <c r="A11" s="7"/>
      <c r="B11" s="14">
        <v>1</v>
      </c>
      <c r="C11" s="129" t="s">
        <v>306</v>
      </c>
      <c r="D11" s="15">
        <v>45524</v>
      </c>
      <c r="E11" s="15"/>
      <c r="F11" t="s">
        <v>307</v>
      </c>
      <c r="G11" s="16"/>
      <c r="H11" s="86"/>
      <c r="I11" t="s">
        <v>2</v>
      </c>
    </row>
    <row r="12" spans="1:9" ht="30" customHeight="1" x14ac:dyDescent="0.25">
      <c r="A12" s="7"/>
      <c r="B12" s="14">
        <v>2</v>
      </c>
      <c r="D12" s="15"/>
      <c r="E12" s="15"/>
      <c r="G12" s="16"/>
      <c r="H12" s="22"/>
    </row>
    <row r="13" spans="1:9" ht="30" customHeight="1" x14ac:dyDescent="0.25">
      <c r="A13" s="7"/>
      <c r="B13" s="14">
        <v>3</v>
      </c>
      <c r="D13" s="15"/>
      <c r="E13" s="15"/>
      <c r="G13" s="16"/>
      <c r="H13" s="22"/>
      <c r="I13" t="s">
        <v>2</v>
      </c>
    </row>
    <row r="14" spans="1:9" ht="30" customHeight="1" x14ac:dyDescent="0.25">
      <c r="A14" s="7"/>
      <c r="B14" s="28"/>
      <c r="C14" s="23"/>
      <c r="D14" s="23"/>
      <c r="E14" s="23"/>
      <c r="G14" s="25"/>
      <c r="H14" s="23"/>
      <c r="I14" s="32" t="s">
        <v>1</v>
      </c>
    </row>
    <row r="15" spans="1:9" ht="30" customHeight="1" x14ac:dyDescent="0.25">
      <c r="A15" s="7"/>
      <c r="B15" s="14">
        <f>ROW($A1)</f>
        <v>1</v>
      </c>
      <c r="D15" s="15">
        <f ca="1">TODAY()-432</f>
        <v>45095</v>
      </c>
      <c r="E15" s="15">
        <f ca="1">TODAY()-410</f>
        <v>45117</v>
      </c>
      <c r="F15" s="7"/>
      <c r="G15" s="16">
        <v>2000</v>
      </c>
      <c r="H15" s="22"/>
      <c r="I15" t="s">
        <v>1</v>
      </c>
    </row>
    <row r="16" spans="1:9" ht="30" customHeight="1" x14ac:dyDescent="0.25">
      <c r="A16" s="7"/>
      <c r="B16" s="14">
        <v>2</v>
      </c>
      <c r="D16" s="15">
        <f ca="1">TODAY()-100</f>
        <v>45427</v>
      </c>
      <c r="E16" s="15">
        <v>45422</v>
      </c>
      <c r="G16" s="16"/>
      <c r="H16" s="22"/>
    </row>
    <row r="17" spans="1:9" ht="30" customHeight="1" x14ac:dyDescent="0.25">
      <c r="A17" s="7"/>
      <c r="B17" s="14">
        <v>3</v>
      </c>
      <c r="D17" s="15">
        <f ca="1">TODAY()-65</f>
        <v>45462</v>
      </c>
      <c r="E17" s="15">
        <f ca="1">TODAY()-69</f>
        <v>45458</v>
      </c>
      <c r="G17" s="16">
        <v>1000</v>
      </c>
      <c r="H17" s="22"/>
      <c r="I17" t="s">
        <v>2</v>
      </c>
    </row>
  </sheetData>
  <mergeCells count="4">
    <mergeCell ref="B2:C2"/>
    <mergeCell ref="E2:F2"/>
    <mergeCell ref="C4:D4"/>
    <mergeCell ref="B1:F1"/>
  </mergeCells>
  <conditionalFormatting sqref="G11:G13">
    <cfRule type="dataBar" priority="1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{2BC90AD3-69B6-413B-83F6-66F04F24AA7B}</x14:id>
        </ext>
      </extLst>
    </cfRule>
  </conditionalFormatting>
  <conditionalFormatting sqref="G15:G17">
    <cfRule type="dataBar" priority="2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{F32E9CCA-C4BF-4B9F-ADD0-3CB9C252BA94}</x14:id>
        </ext>
      </extLst>
    </cfRule>
  </conditionalFormatting>
  <dataValidations count="18">
    <dataValidation allowBlank="1" showInputMessage="1" showErrorMessage="1" prompt="Enter Insurance company phone number in cell at right" sqref="F5"/>
    <dataValidation allowBlank="1" showInputMessage="1" showErrorMessage="1" prompt="Enter personal details in cells C3 through E8 and Insurance information in cells H3 through K8" sqref="B4:B5"/>
    <dataValidation allowBlank="1" showInputMessage="1" showErrorMessage="1" prompt="Total Estimated Value of All Items is automatically calculated in cell at right. Enter Inventory Date in cell I2" sqref="B2:C3"/>
    <dataValidation allowBlank="1" showInputMessage="1" showErrorMessage="1" prompt="Enter Insurance agent name in cell at right" sqref="F6:F8"/>
    <dataValidation allowBlank="1" showInputMessage="1" showErrorMessage="1" prompt="Title of this worksheet is in cells B1 through D1" sqref="B1"/>
    <dataValidation allowBlank="1" showInputMessage="1" showErrorMessage="1" prompt="Enter Inventory Date in cell at right" sqref="E2:F3"/>
    <dataValidation allowBlank="1" showInputMessage="1" showErrorMessage="1" prompt="Enter Insurance company name in cell at right" sqref="F4"/>
    <dataValidation allowBlank="1" showInputMessage="1" showErrorMessage="1" prompt="Create a Home inventory in this workbook. Enter owner, insurance, and inventory details in this worksheet. Total estimated value of all inventory items is automatically calculated" sqref="A1"/>
    <dataValidation allowBlank="1" showInputMessage="1" showErrorMessage="1" prompt="Enter Item number in this column under this heading. Use heading filters to find specific entries" sqref="B9"/>
    <dataValidation allowBlank="1" showInputMessage="1" showErrorMessage="1" prompt="Enter Item/description in this column under this heading" sqref="C9"/>
    <dataValidation allowBlank="1" showInputMessage="1" showErrorMessage="1" prompt="Enter Serial number/ID number in this column under this heading" sqref="D9"/>
    <dataValidation allowBlank="1" showInputMessage="1" showErrorMessage="1" prompt="Enter Date purchased in this column under this heading" sqref="E9"/>
    <dataValidation allowBlank="1" showInputMessage="1" showErrorMessage="1" prompt="Enter Where purchased in this column under this heading" sqref="F9"/>
    <dataValidation allowBlank="1" showInputMessage="1" showErrorMessage="1" prompt="Enter Estimated current value in this column under this heading. Data bar showing Estimated current value is automatically updated in each row" sqref="G9"/>
    <dataValidation allowBlank="1" showInputMessage="1" showErrorMessage="1" prompt="Enter Notes in this column under this heading" sqref="H9"/>
    <dataValidation allowBlank="1" showInputMessage="1" showErrorMessage="1" prompt="Select &quot;Yes&quot; if Photo of the item exists, otherwise &quot;No&quot; in this column under this heading. Press ALT+DOWN ARROW for options, then DOWN ARROW and ENTER to make selection" sqref="I9"/>
    <dataValidation type="list" errorStyle="warning" allowBlank="1" showInputMessage="1" showErrorMessage="1" error="Select Yes or No from the list to indicate whether a photo of the item exists. Select CANCEL, then press ALT+DOWN ARROW for options, then DOWN ARROW and ENTER to make selection" sqref="I15:I17 I11:I13">
      <formula1>"Yes, No"</formula1>
    </dataValidation>
    <dataValidation allowBlank="1" showInputMessage="1" showErrorMessage="1" errorTitle="Invalid Data" error="Please select an entry from the list. To add or change items, use the Room/Area table on the Room Lookup worksheet. " sqref="B15:B17 B11:B13"/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BC90AD3-69B6-413B-83F6-66F04F24AA7B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G11:G13</xm:sqref>
        </x14:conditionalFormatting>
        <x14:conditionalFormatting xmlns:xm="http://schemas.microsoft.com/office/excel/2006/main">
          <x14:cfRule type="dataBar" id="{F32E9CCA-C4BF-4B9F-ADD0-3CB9C252BA9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G15:G17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37"/>
  <sheetViews>
    <sheetView workbookViewId="0">
      <selection activeCell="G2" sqref="G2"/>
    </sheetView>
  </sheetViews>
  <sheetFormatPr defaultRowHeight="15" x14ac:dyDescent="0.25"/>
  <cols>
    <col min="1" max="1" width="1.85546875" customWidth="1"/>
    <col min="2" max="2" width="25.28515625" customWidth="1"/>
    <col min="3" max="3" width="31.85546875" customWidth="1"/>
    <col min="4" max="4" width="12.7109375" customWidth="1"/>
    <col min="5" max="5" width="14.5703125" customWidth="1"/>
    <col min="6" max="7" width="18.42578125" customWidth="1"/>
    <col min="9" max="9" width="13" customWidth="1"/>
  </cols>
  <sheetData>
    <row r="1" spans="1:9" ht="65.099999999999994" customHeight="1" x14ac:dyDescent="0.25">
      <c r="A1" s="4"/>
      <c r="B1" s="109" t="s">
        <v>308</v>
      </c>
      <c r="C1" s="122"/>
      <c r="D1" s="119"/>
      <c r="E1" s="119"/>
      <c r="F1" s="119"/>
      <c r="G1" s="4"/>
      <c r="H1" s="4"/>
      <c r="I1" s="90" t="s">
        <v>4</v>
      </c>
    </row>
    <row r="2" spans="1:9" ht="30" customHeight="1" thickBot="1" x14ac:dyDescent="0.3">
      <c r="A2" s="4"/>
      <c r="B2" s="103" t="s">
        <v>325</v>
      </c>
      <c r="C2" s="103"/>
      <c r="D2" s="18"/>
      <c r="E2" s="120" t="s">
        <v>22</v>
      </c>
      <c r="F2" s="120"/>
      <c r="G2" s="130">
        <v>45555</v>
      </c>
      <c r="H2" s="18"/>
      <c r="I2" s="18"/>
    </row>
    <row r="3" spans="1:9" ht="30" customHeight="1" thickTop="1" thickBot="1" x14ac:dyDescent="0.3">
      <c r="A3" s="4"/>
      <c r="B3" s="18"/>
      <c r="C3" s="18"/>
      <c r="D3" s="18"/>
      <c r="E3" s="92"/>
      <c r="F3" s="92"/>
      <c r="G3" s="18"/>
      <c r="H3" s="18"/>
      <c r="I3" s="18"/>
    </row>
    <row r="4" spans="1:9" ht="24.75" customHeight="1" thickTop="1" thickBot="1" x14ac:dyDescent="0.3">
      <c r="A4" s="4"/>
      <c r="B4" s="90" t="s">
        <v>5</v>
      </c>
      <c r="C4" s="121" t="s">
        <v>82</v>
      </c>
      <c r="D4" s="121"/>
      <c r="E4" s="4"/>
      <c r="F4" s="6"/>
      <c r="I4" s="4"/>
    </row>
    <row r="5" spans="1:9" ht="30" customHeight="1" thickTop="1" thickBot="1" x14ac:dyDescent="0.3">
      <c r="A5" s="4"/>
      <c r="B5" s="93" t="s">
        <v>268</v>
      </c>
      <c r="C5" s="91" t="s">
        <v>309</v>
      </c>
      <c r="D5" s="91"/>
      <c r="E5" s="4"/>
      <c r="F5" s="6"/>
      <c r="I5" s="4"/>
    </row>
    <row r="6" spans="1:9" ht="25.5" customHeight="1" thickTop="1" thickBot="1" x14ac:dyDescent="0.3">
      <c r="A6" s="4"/>
      <c r="B6" s="97" t="s">
        <v>282</v>
      </c>
      <c r="C6" s="91" t="s">
        <v>310</v>
      </c>
      <c r="D6" s="91"/>
      <c r="E6" s="4"/>
      <c r="F6" s="6"/>
      <c r="I6" s="5"/>
    </row>
    <row r="7" spans="1:9" ht="25.5" customHeight="1" thickTop="1" thickBot="1" x14ac:dyDescent="0.3">
      <c r="A7" s="4"/>
      <c r="B7" s="97"/>
      <c r="C7" s="91" t="s">
        <v>311</v>
      </c>
      <c r="D7" s="91"/>
      <c r="E7" s="4"/>
      <c r="F7" s="6"/>
      <c r="I7" s="5"/>
    </row>
    <row r="8" spans="1:9" ht="24" customHeight="1" thickTop="1" thickBot="1" x14ac:dyDescent="0.3">
      <c r="A8" s="4"/>
      <c r="B8" s="90"/>
      <c r="C8" s="91" t="s">
        <v>312</v>
      </c>
      <c r="D8" s="91"/>
      <c r="E8" s="4"/>
      <c r="F8" s="6"/>
      <c r="I8" s="5"/>
    </row>
    <row r="9" spans="1:9" ht="30" customHeight="1" thickTop="1" x14ac:dyDescent="0.25">
      <c r="A9" s="7"/>
      <c r="B9" s="94" t="s">
        <v>269</v>
      </c>
      <c r="C9" s="95" t="s">
        <v>302</v>
      </c>
      <c r="D9" s="95" t="s">
        <v>269</v>
      </c>
      <c r="E9" s="95" t="s">
        <v>303</v>
      </c>
      <c r="F9" s="95" t="s">
        <v>304</v>
      </c>
      <c r="G9" s="95" t="s">
        <v>305</v>
      </c>
      <c r="H9" s="95"/>
      <c r="I9" s="95" t="s">
        <v>235</v>
      </c>
    </row>
    <row r="10" spans="1:9" ht="30" customHeight="1" x14ac:dyDescent="0.25">
      <c r="A10" s="7"/>
      <c r="B10" s="28" t="s">
        <v>313</v>
      </c>
      <c r="C10" s="23"/>
      <c r="D10" s="23"/>
      <c r="E10" s="23"/>
      <c r="F10" s="96"/>
      <c r="G10" s="25"/>
      <c r="H10" s="23"/>
      <c r="I10" s="32" t="s">
        <v>1</v>
      </c>
    </row>
    <row r="11" spans="1:9" ht="30" customHeight="1" x14ac:dyDescent="0.25">
      <c r="A11" s="7"/>
      <c r="B11" s="14">
        <v>1</v>
      </c>
      <c r="C11" s="129" t="s">
        <v>306</v>
      </c>
      <c r="D11" s="15">
        <v>45524</v>
      </c>
      <c r="E11" s="15"/>
      <c r="F11" t="s">
        <v>307</v>
      </c>
      <c r="G11" s="16"/>
      <c r="H11" s="86"/>
      <c r="I11" t="s">
        <v>2</v>
      </c>
    </row>
    <row r="12" spans="1:9" ht="30" customHeight="1" x14ac:dyDescent="0.25">
      <c r="A12" s="7"/>
      <c r="B12" s="14">
        <v>2</v>
      </c>
      <c r="D12" s="15"/>
      <c r="E12" s="15"/>
      <c r="G12" s="16"/>
      <c r="H12" s="22"/>
    </row>
    <row r="13" spans="1:9" ht="30" customHeight="1" x14ac:dyDescent="0.25">
      <c r="A13" s="7"/>
      <c r="B13" s="14">
        <v>3</v>
      </c>
      <c r="D13" s="15"/>
      <c r="E13" s="15"/>
      <c r="G13" s="16"/>
      <c r="H13" s="22"/>
      <c r="I13" t="s">
        <v>2</v>
      </c>
    </row>
    <row r="14" spans="1:9" ht="30" customHeight="1" x14ac:dyDescent="0.25">
      <c r="A14" s="7"/>
      <c r="B14" s="28" t="s">
        <v>314</v>
      </c>
      <c r="C14" s="23"/>
      <c r="D14" s="23"/>
      <c r="E14" s="23"/>
      <c r="G14" s="25"/>
      <c r="H14" s="23"/>
      <c r="I14" s="32" t="s">
        <v>1</v>
      </c>
    </row>
    <row r="15" spans="1:9" ht="30" customHeight="1" x14ac:dyDescent="0.25">
      <c r="A15" s="7"/>
      <c r="B15" s="14">
        <f>ROW($A1)</f>
        <v>1</v>
      </c>
      <c r="C15" s="129" t="s">
        <v>315</v>
      </c>
      <c r="D15" s="15">
        <f ca="1">TODAY()-11</f>
        <v>45516</v>
      </c>
      <c r="E15" s="15">
        <f ca="1">TODAY()-55</f>
        <v>45472</v>
      </c>
      <c r="F15" s="7" t="s">
        <v>321</v>
      </c>
      <c r="G15" s="16">
        <v>2000</v>
      </c>
      <c r="H15" s="22"/>
      <c r="I15" t="s">
        <v>1</v>
      </c>
    </row>
    <row r="16" spans="1:9" ht="30" customHeight="1" x14ac:dyDescent="0.25">
      <c r="A16" s="7"/>
      <c r="B16" s="14">
        <v>2</v>
      </c>
      <c r="D16" s="15">
        <f ca="1">TODAY()-100</f>
        <v>45427</v>
      </c>
      <c r="E16" s="15">
        <v>45422</v>
      </c>
      <c r="G16" s="16"/>
      <c r="H16" s="22"/>
    </row>
    <row r="17" spans="1:9" ht="30" customHeight="1" x14ac:dyDescent="0.25">
      <c r="A17" s="7"/>
      <c r="B17" s="14">
        <v>3</v>
      </c>
      <c r="D17" s="15">
        <f ca="1">TODAY()-65</f>
        <v>45462</v>
      </c>
      <c r="E17" s="15">
        <f ca="1">TODAY()-69</f>
        <v>45458</v>
      </c>
      <c r="G17" s="16"/>
      <c r="H17" s="22"/>
      <c r="I17" t="s">
        <v>2</v>
      </c>
    </row>
    <row r="20" spans="1:9" ht="30" customHeight="1" x14ac:dyDescent="0.25">
      <c r="A20" s="7"/>
      <c r="B20" s="28" t="s">
        <v>223</v>
      </c>
      <c r="C20" s="23"/>
      <c r="D20" s="23"/>
      <c r="E20" s="23"/>
      <c r="G20" s="25"/>
      <c r="H20" s="23"/>
      <c r="I20" s="32" t="s">
        <v>1</v>
      </c>
    </row>
    <row r="21" spans="1:9" ht="30" customHeight="1" x14ac:dyDescent="0.25">
      <c r="A21" s="7"/>
      <c r="B21" s="14">
        <v>1</v>
      </c>
      <c r="C21" s="129" t="s">
        <v>316</v>
      </c>
      <c r="D21" s="15">
        <f ca="1">TODAY()-18</f>
        <v>45509</v>
      </c>
      <c r="E21" s="15"/>
      <c r="F21" s="7" t="s">
        <v>322</v>
      </c>
      <c r="G21" s="16">
        <v>2000</v>
      </c>
      <c r="H21" s="22"/>
      <c r="I21" t="s">
        <v>1</v>
      </c>
    </row>
    <row r="22" spans="1:9" ht="30" customHeight="1" x14ac:dyDescent="0.25">
      <c r="A22" s="7"/>
      <c r="B22" s="14">
        <v>2</v>
      </c>
      <c r="D22" s="15">
        <f ca="1">TODAY()-100</f>
        <v>45427</v>
      </c>
      <c r="E22" s="15">
        <v>45422</v>
      </c>
      <c r="G22" s="16"/>
      <c r="H22" s="22"/>
    </row>
    <row r="23" spans="1:9" ht="30" customHeight="1" x14ac:dyDescent="0.25">
      <c r="A23" s="7"/>
      <c r="B23" s="14">
        <v>3</v>
      </c>
      <c r="D23" s="15">
        <f ca="1">TODAY()-65</f>
        <v>45462</v>
      </c>
      <c r="E23" s="15">
        <f ca="1">TODAY()-69</f>
        <v>45458</v>
      </c>
      <c r="G23" s="16"/>
      <c r="H23" s="22"/>
      <c r="I23" t="s">
        <v>2</v>
      </c>
    </row>
    <row r="27" spans="1:9" ht="30" customHeight="1" x14ac:dyDescent="0.25">
      <c r="A27" s="7"/>
      <c r="B27" s="28" t="s">
        <v>317</v>
      </c>
      <c r="C27" s="23"/>
      <c r="D27" s="23"/>
      <c r="E27" s="23"/>
      <c r="G27" s="25"/>
      <c r="H27" s="23"/>
      <c r="I27" s="32" t="s">
        <v>1</v>
      </c>
    </row>
    <row r="28" spans="1:9" ht="30" customHeight="1" x14ac:dyDescent="0.25">
      <c r="A28" s="7"/>
      <c r="B28" s="14">
        <v>1</v>
      </c>
      <c r="C28" s="129" t="s">
        <v>315</v>
      </c>
      <c r="D28" s="15">
        <f ca="1">TODAY()-5</f>
        <v>45522</v>
      </c>
      <c r="E28" s="15">
        <f ca="1">TODAY()-55</f>
        <v>45472</v>
      </c>
      <c r="F28" s="7" t="s">
        <v>307</v>
      </c>
      <c r="G28" s="16">
        <v>17000</v>
      </c>
      <c r="H28" s="22"/>
      <c r="I28" t="s">
        <v>1</v>
      </c>
    </row>
    <row r="29" spans="1:9" ht="30" customHeight="1" x14ac:dyDescent="0.25">
      <c r="A29" s="7"/>
      <c r="B29" s="14">
        <v>2</v>
      </c>
      <c r="D29" s="15"/>
      <c r="E29" s="15">
        <v>45422</v>
      </c>
      <c r="G29" s="16"/>
      <c r="H29" s="22"/>
    </row>
    <row r="30" spans="1:9" ht="30" customHeight="1" x14ac:dyDescent="0.25">
      <c r="A30" s="7"/>
      <c r="B30" s="14">
        <v>3</v>
      </c>
      <c r="D30" s="15"/>
      <c r="E30" s="15">
        <f ca="1">TODAY()-69</f>
        <v>45458</v>
      </c>
      <c r="G30" s="16"/>
      <c r="H30" s="22"/>
    </row>
    <row r="34" spans="1:9" ht="30" customHeight="1" x14ac:dyDescent="0.25">
      <c r="A34" s="7"/>
      <c r="B34" s="28" t="s">
        <v>318</v>
      </c>
      <c r="C34" s="23"/>
      <c r="D34" s="23"/>
      <c r="E34" s="23"/>
      <c r="G34" s="25"/>
      <c r="H34" s="23"/>
      <c r="I34" s="32"/>
    </row>
    <row r="35" spans="1:9" ht="30" customHeight="1" x14ac:dyDescent="0.25">
      <c r="A35" s="7"/>
      <c r="B35" s="14">
        <v>1</v>
      </c>
      <c r="C35" s="129" t="s">
        <v>319</v>
      </c>
      <c r="D35" s="15">
        <f ca="1">TODAY()-8</f>
        <v>45519</v>
      </c>
      <c r="E35" s="15"/>
      <c r="F35" s="7"/>
      <c r="G35" s="16">
        <v>168000</v>
      </c>
      <c r="H35" s="22"/>
      <c r="I35" t="s">
        <v>1</v>
      </c>
    </row>
    <row r="36" spans="1:9" ht="30" customHeight="1" x14ac:dyDescent="0.25">
      <c r="A36" s="7"/>
      <c r="B36" s="14">
        <v>2</v>
      </c>
      <c r="C36" t="s">
        <v>320</v>
      </c>
      <c r="D36" s="15">
        <v>45526</v>
      </c>
      <c r="E36" s="15"/>
      <c r="G36" s="16"/>
      <c r="H36" s="22"/>
    </row>
    <row r="37" spans="1:9" ht="30" customHeight="1" x14ac:dyDescent="0.25">
      <c r="A37" s="7"/>
      <c r="B37" s="14">
        <v>3</v>
      </c>
      <c r="D37" s="15"/>
      <c r="E37" s="15"/>
      <c r="G37" s="16"/>
      <c r="H37" s="22"/>
    </row>
  </sheetData>
  <mergeCells count="4">
    <mergeCell ref="B1:F1"/>
    <mergeCell ref="B2:C2"/>
    <mergeCell ref="E2:F2"/>
    <mergeCell ref="C4:D4"/>
  </mergeCells>
  <conditionalFormatting sqref="G11:G13">
    <cfRule type="dataBar" priority="4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{DBE11A8F-0076-4334-964D-5B1F1FB8E751}</x14:id>
        </ext>
      </extLst>
    </cfRule>
  </conditionalFormatting>
  <conditionalFormatting sqref="G15:G17">
    <cfRule type="dataBar" priority="5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{E5491321-05CC-4469-94AB-F82EC9DC01B1}</x14:id>
        </ext>
      </extLst>
    </cfRule>
  </conditionalFormatting>
  <conditionalFormatting sqref="G21:G23">
    <cfRule type="dataBar" priority="3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{F7268806-687B-4654-9940-35F24004A95B}</x14:id>
        </ext>
      </extLst>
    </cfRule>
  </conditionalFormatting>
  <conditionalFormatting sqref="G28:G30">
    <cfRule type="dataBar" priority="2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{55720F98-011E-449F-9A46-3012819F1A17}</x14:id>
        </ext>
      </extLst>
    </cfRule>
  </conditionalFormatting>
  <conditionalFormatting sqref="G35:G37">
    <cfRule type="dataBar" priority="1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{CB70F89F-737B-49F4-AA99-940BC6F66505}</x14:id>
        </ext>
      </extLst>
    </cfRule>
  </conditionalFormatting>
  <dataValidations count="18">
    <dataValidation allowBlank="1" showInputMessage="1" showErrorMessage="1" errorTitle="Invalid Data" error="Please select an entry from the list. To add or change items, use the Room/Area table on the Room Lookup worksheet. " sqref="B15:B17 B11:B13 B21:B23 B28:B30 B35:B37"/>
    <dataValidation type="list" errorStyle="warning" allowBlank="1" showInputMessage="1" showErrorMessage="1" error="Select Yes or No from the list to indicate whether a photo of the item exists. Select CANCEL, then press ALT+DOWN ARROW for options, then DOWN ARROW and ENTER to make selection" sqref="I15:I17 I11:I13 I21:I23 I28:I30 I35:I37">
      <formula1>"Yes, No"</formula1>
    </dataValidation>
    <dataValidation allowBlank="1" showInputMessage="1" showErrorMessage="1" prompt="Select &quot;Yes&quot; if Photo of the item exists, otherwise &quot;No&quot; in this column under this heading. Press ALT+DOWN ARROW for options, then DOWN ARROW and ENTER to make selection" sqref="I9"/>
    <dataValidation allowBlank="1" showInputMessage="1" showErrorMessage="1" prompt="Enter Notes in this column under this heading" sqref="H9"/>
    <dataValidation allowBlank="1" showInputMessage="1" showErrorMessage="1" prompt="Enter Estimated current value in this column under this heading. Data bar showing Estimated current value is automatically updated in each row" sqref="G9"/>
    <dataValidation allowBlank="1" showInputMessage="1" showErrorMessage="1" prompt="Enter Where purchased in this column under this heading" sqref="F9"/>
    <dataValidation allowBlank="1" showInputMessage="1" showErrorMessage="1" prompt="Enter Date purchased in this column under this heading" sqref="E9"/>
    <dataValidation allowBlank="1" showInputMessage="1" showErrorMessage="1" prompt="Enter Serial number/ID number in this column under this heading" sqref="D9"/>
    <dataValidation allowBlank="1" showInputMessage="1" showErrorMessage="1" prompt="Enter Item/description in this column under this heading" sqref="C9"/>
    <dataValidation allowBlank="1" showInputMessage="1" showErrorMessage="1" prompt="Enter Item number in this column under this heading. Use heading filters to find specific entries" sqref="B9"/>
    <dataValidation allowBlank="1" showInputMessage="1" showErrorMessage="1" prompt="Create a Home inventory in this workbook. Enter owner, insurance, and inventory details in this worksheet. Total estimated value of all inventory items is automatically calculated" sqref="A1"/>
    <dataValidation allowBlank="1" showInputMessage="1" showErrorMessage="1" prompt="Enter Insurance company name in cell at right" sqref="F4"/>
    <dataValidation allowBlank="1" showInputMessage="1" showErrorMessage="1" prompt="Enter Inventory Date in cell at right" sqref="E2:F3"/>
    <dataValidation allowBlank="1" showInputMessage="1" showErrorMessage="1" prompt="Title of this worksheet is in cells B1 through D1" sqref="B1"/>
    <dataValidation allowBlank="1" showInputMessage="1" showErrorMessage="1" prompt="Enter Insurance agent name in cell at right" sqref="F6:F8"/>
    <dataValidation allowBlank="1" showInputMessage="1" showErrorMessage="1" prompt="Total Estimated Value of All Items is automatically calculated in cell at right. Enter Inventory Date in cell I2" sqref="B2:C3"/>
    <dataValidation allowBlank="1" showInputMessage="1" showErrorMessage="1" prompt="Enter personal details in cells C3 through E8 and Insurance information in cells H3 through K8" sqref="B4:B5"/>
    <dataValidation allowBlank="1" showInputMessage="1" showErrorMessage="1" prompt="Enter Insurance company phone number in cell at right" sqref="F5"/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BE11A8F-0076-4334-964D-5B1F1FB8E75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G11:G13</xm:sqref>
        </x14:conditionalFormatting>
        <x14:conditionalFormatting xmlns:xm="http://schemas.microsoft.com/office/excel/2006/main">
          <x14:cfRule type="dataBar" id="{E5491321-05CC-4469-94AB-F82EC9DC01B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G15:G17</xm:sqref>
        </x14:conditionalFormatting>
        <x14:conditionalFormatting xmlns:xm="http://schemas.microsoft.com/office/excel/2006/main">
          <x14:cfRule type="dataBar" id="{F7268806-687B-4654-9940-35F24004A95B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G21:G23</xm:sqref>
        </x14:conditionalFormatting>
        <x14:conditionalFormatting xmlns:xm="http://schemas.microsoft.com/office/excel/2006/main">
          <x14:cfRule type="dataBar" id="{55720F98-011E-449F-9A46-3012819F1A1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G28:G30</xm:sqref>
        </x14:conditionalFormatting>
        <x14:conditionalFormatting xmlns:xm="http://schemas.microsoft.com/office/excel/2006/main">
          <x14:cfRule type="dataBar" id="{CB70F89F-737B-49F4-AA99-940BC6F66505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G35:G37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23"/>
  <sheetViews>
    <sheetView workbookViewId="0">
      <selection activeCell="B10" sqref="B10"/>
    </sheetView>
  </sheetViews>
  <sheetFormatPr defaultRowHeight="15" x14ac:dyDescent="0.25"/>
  <cols>
    <col min="1" max="1" width="19.28515625" customWidth="1"/>
    <col min="2" max="2" width="41.85546875" customWidth="1"/>
    <col min="3" max="3" width="14" customWidth="1"/>
    <col min="5" max="5" width="46.28515625" customWidth="1"/>
  </cols>
  <sheetData>
    <row r="1" spans="1:5" s="34" customFormat="1" ht="39.75" customHeight="1" x14ac:dyDescent="0.25">
      <c r="A1" s="37" t="s">
        <v>122</v>
      </c>
      <c r="B1" s="37" t="s">
        <v>123</v>
      </c>
      <c r="C1" s="37" t="s">
        <v>124</v>
      </c>
      <c r="D1" s="56"/>
      <c r="E1" s="56"/>
    </row>
    <row r="2" spans="1:5" x14ac:dyDescent="0.25">
      <c r="A2" s="58">
        <v>1</v>
      </c>
      <c r="B2" s="38" t="s">
        <v>126</v>
      </c>
      <c r="C2" s="38" t="s">
        <v>127</v>
      </c>
      <c r="D2" s="57"/>
      <c r="E2" s="57"/>
    </row>
    <row r="3" spans="1:5" x14ac:dyDescent="0.25">
      <c r="A3" s="58">
        <v>2</v>
      </c>
      <c r="B3" s="39"/>
      <c r="C3" s="39"/>
      <c r="D3" s="57"/>
      <c r="E3" s="57"/>
    </row>
    <row r="4" spans="1:5" x14ac:dyDescent="0.25">
      <c r="A4" s="58">
        <v>3</v>
      </c>
      <c r="B4" s="38" t="s">
        <v>128</v>
      </c>
      <c r="C4" s="38" t="s">
        <v>129</v>
      </c>
      <c r="D4" s="57"/>
      <c r="E4" s="57"/>
    </row>
    <row r="5" spans="1:5" x14ac:dyDescent="0.25">
      <c r="A5" s="58">
        <v>4</v>
      </c>
      <c r="B5" s="38" t="s">
        <v>130</v>
      </c>
      <c r="C5" s="38" t="s">
        <v>228</v>
      </c>
      <c r="D5" s="57"/>
      <c r="E5" s="57"/>
    </row>
    <row r="6" spans="1:5" x14ac:dyDescent="0.25">
      <c r="A6" s="58">
        <v>5</v>
      </c>
      <c r="B6" s="38" t="s">
        <v>226</v>
      </c>
      <c r="C6" s="38" t="s">
        <v>227</v>
      </c>
      <c r="D6" s="57"/>
      <c r="E6" s="57"/>
    </row>
    <row r="7" spans="1:5" x14ac:dyDescent="0.25">
      <c r="A7" s="58">
        <v>6</v>
      </c>
      <c r="B7" s="38" t="s">
        <v>229</v>
      </c>
      <c r="C7" s="38" t="s">
        <v>131</v>
      </c>
      <c r="D7" s="57"/>
      <c r="E7" s="57"/>
    </row>
    <row r="8" spans="1:5" x14ac:dyDescent="0.25">
      <c r="A8" s="58">
        <v>7</v>
      </c>
      <c r="B8" s="38" t="s">
        <v>132</v>
      </c>
      <c r="C8" s="38" t="s">
        <v>133</v>
      </c>
      <c r="D8" s="57"/>
      <c r="E8" s="57"/>
    </row>
    <row r="9" spans="1:5" x14ac:dyDescent="0.25">
      <c r="A9" s="58">
        <v>8</v>
      </c>
      <c r="B9" s="38"/>
      <c r="C9" s="38"/>
      <c r="D9" s="57"/>
      <c r="E9" s="57"/>
    </row>
    <row r="10" spans="1:5" x14ac:dyDescent="0.25">
      <c r="A10" s="58">
        <v>9</v>
      </c>
      <c r="B10" s="38"/>
      <c r="C10" s="38"/>
      <c r="D10" s="57"/>
      <c r="E10" s="57"/>
    </row>
    <row r="11" spans="1:5" x14ac:dyDescent="0.25">
      <c r="A11" s="58">
        <v>10</v>
      </c>
      <c r="B11" s="38" t="s">
        <v>134</v>
      </c>
      <c r="C11" s="38" t="s">
        <v>135</v>
      </c>
      <c r="D11" s="57"/>
      <c r="E11" s="57"/>
    </row>
    <row r="12" spans="1:5" x14ac:dyDescent="0.25">
      <c r="A12" s="58">
        <v>11</v>
      </c>
      <c r="B12" s="38"/>
      <c r="C12" s="38"/>
      <c r="D12" s="57"/>
      <c r="E12" s="57"/>
    </row>
    <row r="13" spans="1:5" x14ac:dyDescent="0.25">
      <c r="A13" s="58">
        <v>12</v>
      </c>
      <c r="B13" s="38" t="s">
        <v>136</v>
      </c>
      <c r="C13" s="38"/>
      <c r="D13" s="57"/>
      <c r="E13" s="57"/>
    </row>
    <row r="14" spans="1:5" x14ac:dyDescent="0.25">
      <c r="A14" s="58">
        <v>13</v>
      </c>
      <c r="B14" s="38"/>
      <c r="C14" s="38"/>
      <c r="D14" s="57"/>
      <c r="E14" s="57"/>
    </row>
    <row r="15" spans="1:5" x14ac:dyDescent="0.25">
      <c r="A15" s="58">
        <v>14</v>
      </c>
      <c r="B15" s="38"/>
      <c r="C15" s="38"/>
      <c r="D15" s="57"/>
      <c r="E15" s="57"/>
    </row>
    <row r="16" spans="1:5" x14ac:dyDescent="0.25">
      <c r="A16" s="58"/>
      <c r="B16" s="38"/>
      <c r="C16" s="38"/>
      <c r="D16" s="57"/>
      <c r="E16" s="57"/>
    </row>
    <row r="17" spans="1:5" ht="30" x14ac:dyDescent="0.25">
      <c r="A17" s="58" t="s">
        <v>70</v>
      </c>
      <c r="B17" s="38"/>
      <c r="C17" s="38" t="s">
        <v>137</v>
      </c>
      <c r="D17" s="57"/>
      <c r="E17" s="57"/>
    </row>
    <row r="18" spans="1:5" x14ac:dyDescent="0.25">
      <c r="A18" s="58" t="s">
        <v>125</v>
      </c>
      <c r="B18" s="38"/>
      <c r="C18" s="38" t="s">
        <v>138</v>
      </c>
      <c r="D18" s="57"/>
      <c r="E18" s="57"/>
    </row>
    <row r="19" spans="1:5" x14ac:dyDescent="0.25">
      <c r="A19" s="58" t="s">
        <v>104</v>
      </c>
      <c r="B19" s="38"/>
      <c r="C19" s="38"/>
      <c r="D19" s="57"/>
      <c r="E19" s="57"/>
    </row>
    <row r="20" spans="1:5" x14ac:dyDescent="0.25">
      <c r="A20" s="58"/>
      <c r="B20" s="38"/>
      <c r="C20" s="38"/>
      <c r="D20" s="57"/>
      <c r="E20" s="57"/>
    </row>
    <row r="21" spans="1:5" x14ac:dyDescent="0.25">
      <c r="A21" s="58"/>
      <c r="B21" s="38"/>
      <c r="C21" s="38"/>
      <c r="D21" s="57"/>
      <c r="E21" s="57"/>
    </row>
    <row r="22" spans="1:5" x14ac:dyDescent="0.25">
      <c r="A22" s="58"/>
      <c r="B22" s="38"/>
      <c r="C22" s="38"/>
      <c r="D22" s="57"/>
      <c r="E22" s="57"/>
    </row>
    <row r="23" spans="1:5" x14ac:dyDescent="0.25">
      <c r="A23" s="59"/>
      <c r="D23" s="57"/>
      <c r="E23" s="57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B1:B16"/>
  <sheetViews>
    <sheetView showGridLines="0" zoomScaleNormal="100" workbookViewId="0">
      <selection activeCell="E18" sqref="E18"/>
    </sheetView>
  </sheetViews>
  <sheetFormatPr defaultRowHeight="30" customHeight="1" x14ac:dyDescent="0.25"/>
  <cols>
    <col min="1" max="1" width="2.7109375" customWidth="1"/>
    <col min="2" max="2" width="50.5703125" customWidth="1"/>
    <col min="3" max="3" width="2.7109375" customWidth="1"/>
  </cols>
  <sheetData>
    <row r="1" spans="2:2" ht="35.1" customHeight="1" x14ac:dyDescent="0.25">
      <c r="B1" s="11" t="s">
        <v>139</v>
      </c>
    </row>
    <row r="2" spans="2:2" ht="50.1" customHeight="1" x14ac:dyDescent="0.25">
      <c r="B2" s="8" t="s">
        <v>19</v>
      </c>
    </row>
    <row r="3" spans="2:2" ht="30" customHeight="1" x14ac:dyDescent="0.25">
      <c r="B3" t="s">
        <v>16</v>
      </c>
    </row>
    <row r="4" spans="2:2" ht="30" customHeight="1" x14ac:dyDescent="0.25">
      <c r="B4" s="9" t="s">
        <v>28</v>
      </c>
    </row>
    <row r="5" spans="2:2" ht="30" customHeight="1" x14ac:dyDescent="0.25">
      <c r="B5" s="9" t="s">
        <v>29</v>
      </c>
    </row>
    <row r="6" spans="2:2" ht="30" customHeight="1" x14ac:dyDescent="0.25">
      <c r="B6" s="9" t="s">
        <v>106</v>
      </c>
    </row>
    <row r="7" spans="2:2" ht="30" customHeight="1" x14ac:dyDescent="0.25">
      <c r="B7" s="9" t="s">
        <v>33</v>
      </c>
    </row>
    <row r="8" spans="2:2" ht="30" customHeight="1" x14ac:dyDescent="0.25">
      <c r="B8" s="9" t="s">
        <v>40</v>
      </c>
    </row>
    <row r="9" spans="2:2" ht="30" customHeight="1" x14ac:dyDescent="0.25">
      <c r="B9" s="9" t="s">
        <v>14</v>
      </c>
    </row>
    <row r="10" spans="2:2" ht="30" customHeight="1" x14ac:dyDescent="0.25">
      <c r="B10" s="9" t="s">
        <v>15</v>
      </c>
    </row>
    <row r="11" spans="2:2" ht="30" customHeight="1" x14ac:dyDescent="0.25">
      <c r="B11" s="9" t="s">
        <v>30</v>
      </c>
    </row>
    <row r="12" spans="2:2" ht="30" customHeight="1" x14ac:dyDescent="0.25">
      <c r="B12" s="9" t="s">
        <v>31</v>
      </c>
    </row>
    <row r="13" spans="2:2" ht="30" customHeight="1" x14ac:dyDescent="0.25">
      <c r="B13" s="9" t="s">
        <v>17</v>
      </c>
    </row>
    <row r="14" spans="2:2" ht="30" customHeight="1" x14ac:dyDescent="0.25">
      <c r="B14" s="9" t="s">
        <v>32</v>
      </c>
    </row>
    <row r="15" spans="2:2" ht="30" customHeight="1" x14ac:dyDescent="0.25">
      <c r="B15" s="9" t="s">
        <v>84</v>
      </c>
    </row>
    <row r="16" spans="2:2" ht="30" customHeight="1" x14ac:dyDescent="0.25">
      <c r="B16" s="9" t="s">
        <v>18</v>
      </c>
    </row>
  </sheetData>
  <dataConsolidate/>
  <dataValidations count="3">
    <dataValidation allowBlank="1" showInputMessage="1" showErrorMessage="1" prompt="Create a list of rooms or areas in this worksheet. Customize Room/Area selection in Inventory table by inserting or modifying Room/Area in Room Lookup table in this worksheet" sqref="A1"/>
    <dataValidation allowBlank="1" showInputMessage="1" showErrorMessage="1" prompt="Title of this worksheet is in this cell" sqref="B1"/>
    <dataValidation allowBlank="1" showInputMessage="1" showErrorMessage="1" prompt="Room or Areas are in this column under this heading" sqref="B3"/>
  </dataValidations>
  <printOptions horizontalCentered="1"/>
  <pageMargins left="0.7" right="0.7" top="0.75" bottom="0.75" header="0.3" footer="0.3"/>
  <pageSetup fitToHeight="0" orientation="portrait" r:id="rId1"/>
  <headerFooter differentFirst="1"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ACC6A29B18F64C8724A2C442F46145" ma:contentTypeVersion="12" ma:contentTypeDescription="Create a new document." ma:contentTypeScope="" ma:versionID="861e960b1aea9228e6d874fe3802830d">
  <xsd:schema xmlns:xsd="http://www.w3.org/2001/XMLSchema" xmlns:xs="http://www.w3.org/2001/XMLSchema" xmlns:p="http://schemas.microsoft.com/office/2006/metadata/properties" xmlns:ns3="6d26af25-0fc2-475d-91d2-9502a63cde51" xmlns:ns4="a2c592e5-6f43-4196-af7c-6e77a14cae7b" targetNamespace="http://schemas.microsoft.com/office/2006/metadata/properties" ma:root="true" ma:fieldsID="4a2a31d2a17866437b0696ca03b406cc" ns3:_="" ns4:_="">
    <xsd:import namespace="6d26af25-0fc2-475d-91d2-9502a63cde51"/>
    <xsd:import namespace="a2c592e5-6f43-4196-af7c-6e77a14cae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6af25-0fc2-475d-91d2-9502a63cde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592e5-6f43-4196-af7c-6e77a14cae7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E7FC92-14D6-4177-A18B-E89C97E243CD}">
  <ds:schemaRefs>
    <ds:schemaRef ds:uri="a2c592e5-6f43-4196-af7c-6e77a14cae7b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6d26af25-0fc2-475d-91d2-9502a63cde51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327C9EF-C963-4EEA-8925-3C1ED569D6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0AADAB-9A3E-4424-91B7-FDD78C6D3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6af25-0fc2-475d-91d2-9502a63cde51"/>
    <ds:schemaRef ds:uri="a2c592e5-6f43-4196-af7c-6e77a14cae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10</vt:i4>
      </vt:variant>
    </vt:vector>
  </HeadingPairs>
  <TitlesOfParts>
    <vt:vector size="18" baseType="lpstr">
      <vt:lpstr>COA ProjPlan</vt:lpstr>
      <vt:lpstr>Sheet1</vt:lpstr>
      <vt:lpstr>Rule&amp;Fine</vt:lpstr>
      <vt:lpstr>Finance</vt:lpstr>
      <vt:lpstr>Communication</vt:lpstr>
      <vt:lpstr>Main&amp;Vendor</vt:lpstr>
      <vt:lpstr>Floor Capt</vt:lpstr>
      <vt:lpstr>Resource</vt:lpstr>
      <vt:lpstr>BANKING</vt:lpstr>
      <vt:lpstr>ColumnTitle1</vt:lpstr>
      <vt:lpstr>ColumnTitle2</vt:lpstr>
      <vt:lpstr>'COA ProjPlan'!Print_Titles</vt:lpstr>
      <vt:lpstr>Resource!Print_Titles</vt:lpstr>
      <vt:lpstr>RoomList</vt:lpstr>
      <vt:lpstr>RowTitleRegion1..E2</vt:lpstr>
      <vt:lpstr>RowTitleRegion2..I2</vt:lpstr>
      <vt:lpstr>RowTitleRegion3..D8</vt:lpstr>
      <vt:lpstr>RowTitleRegion4..I8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Marquis, Carolyn</dc:creator>
  <cp:lastModifiedBy>Marquis, Carolyn</cp:lastModifiedBy>
  <cp:lastPrinted>2024-08-08T15:53:42Z</cp:lastPrinted>
  <dcterms:created xsi:type="dcterms:W3CDTF">2017-07-30T14:13:04Z</dcterms:created>
  <dcterms:modified xsi:type="dcterms:W3CDTF">2024-08-23T14:08:43Z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0x0101002AACC6A29B18F64C8724A2C442F46145</vt:lpwstr>
  </property>
</Properties>
</file>