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quiscarolyn\OneDrive - City of Daytona Beach\Documents\HOME\DBR\DBR.coa\"/>
    </mc:Choice>
  </mc:AlternateContent>
  <bookViews>
    <workbookView xWindow="0" yWindow="0" windowWidth="25200" windowHeight="11490"/>
  </bookViews>
  <sheets>
    <sheet name="COA ProjPlan" sheetId="1" r:id="rId1"/>
    <sheet name="20 hours Availability" sheetId="3" r:id="rId2"/>
    <sheet name="Descriptions" sheetId="2" r:id="rId3"/>
  </sheets>
  <definedNames>
    <definedName name="_xlnm._FilterDatabase" localSheetId="0" hidden="1">'COA ProjPlan'!$B$1:$K$12</definedName>
    <definedName name="ColumnTitle1">Inventory[[#Headers],[TASK]]</definedName>
    <definedName name="ColumnTitle2">RoomLookup[[#Headers],[Resources Needed]]</definedName>
    <definedName name="_xlnm.Print_Titles" localSheetId="0">'COA ProjPlan'!$13:$13</definedName>
    <definedName name="_xlnm.Print_Titles" localSheetId="2">Descriptions!$3:$3</definedName>
    <definedName name="RoomList">RoomLookup[]</definedName>
    <definedName name="RowTitleRegion1..E2">'COA ProjPlan'!$B$2</definedName>
    <definedName name="RowTitleRegion2..I2">'COA ProjPlan'!$F$2</definedName>
    <definedName name="RowTitleRegion3..D8">'COA ProjPlan'!$C$4</definedName>
    <definedName name="RowTitleRegion4..I8">'COA ProjPlan'!$G$4</definedName>
  </definedNames>
  <calcPr calcId="162913"/>
</workbook>
</file>

<file path=xl/calcChain.xml><?xml version="1.0" encoding="utf-8"?>
<calcChain xmlns="http://schemas.openxmlformats.org/spreadsheetml/2006/main">
  <c r="E54" i="1" l="1"/>
  <c r="E53" i="1"/>
  <c r="H2" i="1" l="1"/>
  <c r="H115" i="1"/>
  <c r="I115" i="1"/>
  <c r="E48" i="1" l="1"/>
  <c r="E47" i="1"/>
  <c r="E43" i="1"/>
  <c r="E23" i="1"/>
  <c r="F21" i="1"/>
  <c r="E22" i="1"/>
  <c r="E21" i="1"/>
  <c r="E20" i="1"/>
  <c r="E19" i="1"/>
  <c r="F22" i="1" l="1"/>
  <c r="F19" i="1"/>
  <c r="B23" i="1" l="1"/>
  <c r="E32" i="1"/>
  <c r="B19" i="1" l="1"/>
  <c r="F32" i="1" l="1"/>
</calcChain>
</file>

<file path=xl/sharedStrings.xml><?xml version="1.0" encoding="utf-8"?>
<sst xmlns="http://schemas.openxmlformats.org/spreadsheetml/2006/main" count="248" uniqueCount="153">
  <si>
    <t>Notes</t>
  </si>
  <si>
    <t>Yes</t>
  </si>
  <si>
    <t>No</t>
  </si>
  <si>
    <t>PHONE:</t>
  </si>
  <si>
    <t>TOTALS</t>
  </si>
  <si>
    <t>NAME:</t>
  </si>
  <si>
    <t>House icon is in this cell</t>
  </si>
  <si>
    <t>Person icon is in this cell</t>
  </si>
  <si>
    <t>Envelope is in this cell</t>
  </si>
  <si>
    <t>Phone icon is in this cell</t>
  </si>
  <si>
    <t>TASK</t>
  </si>
  <si>
    <t>DESCRIPTION</t>
  </si>
  <si>
    <t>POC/Point of Contact</t>
  </si>
  <si>
    <t>DUE DATE</t>
  </si>
  <si>
    <t>ACTUAL DATE</t>
  </si>
  <si>
    <t>Challenges</t>
  </si>
  <si>
    <t>Coordination Needed</t>
  </si>
  <si>
    <t>Funding Needed</t>
  </si>
  <si>
    <t>Resources Needed</t>
  </si>
  <si>
    <t>Law Enforcement Needed</t>
  </si>
  <si>
    <t>Other Needed</t>
  </si>
  <si>
    <t>Click on the Resources description to update the project plant for the Description type and hit 'enter'</t>
  </si>
  <si>
    <t>TOTALS RAISED</t>
  </si>
  <si>
    <t>Description Options</t>
  </si>
  <si>
    <t>Task Detail</t>
  </si>
  <si>
    <t>EMAIL:</t>
  </si>
  <si>
    <t>NEXT REPORTING DATE:</t>
  </si>
  <si>
    <t>ROOF</t>
  </si>
  <si>
    <t>SEAWALL</t>
  </si>
  <si>
    <t>POOL DECK</t>
  </si>
  <si>
    <t>INDOOR AMENITIES</t>
  </si>
  <si>
    <t>ELEVATOR MAINTENANCE</t>
  </si>
  <si>
    <t>COA Approval Needed</t>
  </si>
  <si>
    <t>DBR LLC Approval Needed</t>
  </si>
  <si>
    <t>Waiting on Parts and/or Estimates from Vendor</t>
  </si>
  <si>
    <t>Referred to Legal for recommendation</t>
  </si>
  <si>
    <t>Governmental Expertise Needed</t>
  </si>
  <si>
    <t>Tomoka Resources Needed</t>
  </si>
  <si>
    <t>COA Board Meeting Needed</t>
  </si>
  <si>
    <t>Board Member:</t>
  </si>
  <si>
    <t>Estimated
 price</t>
  </si>
  <si>
    <t>Natasha</t>
  </si>
  <si>
    <t>Coordinate Quotes</t>
  </si>
  <si>
    <t>COA Authorized Quotes on Temp Solution</t>
  </si>
  <si>
    <t>Nathan Wade</t>
  </si>
  <si>
    <t>Present and Next Steps</t>
  </si>
  <si>
    <t>Insurance Needed</t>
  </si>
  <si>
    <t>YEAR END AUDIT</t>
  </si>
  <si>
    <t>MILESTONE STATUS</t>
  </si>
  <si>
    <t>On time</t>
  </si>
  <si>
    <t>Critical Delays</t>
  </si>
  <si>
    <t>Photo</t>
  </si>
  <si>
    <t>Contract - Owner Portal</t>
  </si>
  <si>
    <t>Judy</t>
  </si>
  <si>
    <t>Incomplete</t>
  </si>
  <si>
    <t>DBR LLC</t>
  </si>
  <si>
    <t>COA</t>
  </si>
  <si>
    <t>Judy Lairabee</t>
  </si>
  <si>
    <t>jlairabee@tomokapm.com</t>
  </si>
  <si>
    <t xml:space="preserve">In </t>
  </si>
  <si>
    <t>out</t>
  </si>
  <si>
    <t>total</t>
  </si>
  <si>
    <t>Had doctors appointment</t>
  </si>
  <si>
    <t>PIGEON &amp; PEST</t>
  </si>
  <si>
    <t>5th Floor Ceiling</t>
  </si>
  <si>
    <t>Contact Vendor - Estimate or Performance</t>
  </si>
  <si>
    <t>capitalproductions@yahoo.com</t>
  </si>
  <si>
    <t>Get Estimates after calls</t>
  </si>
  <si>
    <t>Have vendor fix</t>
  </si>
  <si>
    <t>Hallway AC Units</t>
  </si>
  <si>
    <t>Board was notified</t>
  </si>
  <si>
    <t>Need estimates from vendors</t>
  </si>
  <si>
    <t>Insur Atty retained</t>
  </si>
  <si>
    <t>Turtle nests present</t>
  </si>
  <si>
    <t>Spec Assess Passed</t>
  </si>
  <si>
    <t>Emerg Mot for Injunction</t>
  </si>
  <si>
    <t>Volusia County</t>
  </si>
  <si>
    <t>Get Clarification</t>
  </si>
  <si>
    <t>Tomoka Owner Portal</t>
  </si>
  <si>
    <t>8/28/203</t>
  </si>
  <si>
    <t>Estimate forwarded to COA</t>
  </si>
  <si>
    <t>On Site Days</t>
  </si>
  <si>
    <t>Employee Initials</t>
  </si>
  <si>
    <t>Need accountant per contract for 2021 and 2022</t>
  </si>
  <si>
    <t>PIGEONS</t>
  </si>
  <si>
    <t>5th FLOOR CEILING</t>
  </si>
  <si>
    <t>TOMOKA OWNER PORTAL</t>
  </si>
  <si>
    <t>Communication Plan</t>
  </si>
  <si>
    <t>David Marquis</t>
  </si>
  <si>
    <t>Newsletter by email</t>
  </si>
  <si>
    <t>Carolyn Marquis</t>
  </si>
  <si>
    <t>Windows/Doors</t>
  </si>
  <si>
    <t>Floor Captains</t>
  </si>
  <si>
    <t>Kimberly Thomplison</t>
  </si>
  <si>
    <t>Code Hearing 1/9/24</t>
  </si>
  <si>
    <t>Denied</t>
  </si>
  <si>
    <t>Many Owners Attending</t>
  </si>
  <si>
    <t>Bonnie Laslo</t>
  </si>
  <si>
    <t>12/30 Bonnie Posted delivery of 13</t>
  </si>
  <si>
    <t>Bonnie FB Post</t>
  </si>
  <si>
    <t>Elevator clutches fixed</t>
  </si>
  <si>
    <t>Elevator repairs in progress</t>
  </si>
  <si>
    <t>Lawsuit filed/Owners requested next steps</t>
  </si>
  <si>
    <t>Modernization Recommended by vendor</t>
  </si>
  <si>
    <t>Professional Deisgn Resources Needed</t>
  </si>
  <si>
    <t>Need vendor Extreme Roofing to return &amp; fix</t>
  </si>
  <si>
    <t>Roger Kubly</t>
  </si>
  <si>
    <t>Onsite Meeting &amp; Tour</t>
  </si>
  <si>
    <t>Social Activity Needed</t>
  </si>
  <si>
    <t>Rober Kubly</t>
  </si>
  <si>
    <t>Windows and Doors being fixed</t>
  </si>
  <si>
    <t>FB List that Windows &amp; Doors in progress</t>
  </si>
  <si>
    <t>Property Security</t>
  </si>
  <si>
    <t>Need additional Security with homeless in Bldg</t>
  </si>
  <si>
    <t>Owner Request Made per statute to update</t>
  </si>
  <si>
    <t>Landscaping</t>
  </si>
  <si>
    <t>Roger requested Board act on quotes given</t>
  </si>
  <si>
    <t>Parking Lease</t>
  </si>
  <si>
    <t>Bonnie Lalso</t>
  </si>
  <si>
    <t>FB announced contract extended until 6/30/24</t>
  </si>
  <si>
    <t>Add Extreme Roofing Contract to Owner Portal</t>
  </si>
  <si>
    <t>Status Insurance that Roofing Company Pursing?</t>
  </si>
  <si>
    <t>Carolyn Marquis, Project Manager</t>
  </si>
  <si>
    <t>Developer abandonment</t>
  </si>
  <si>
    <t>Code Enforcement Inspections</t>
  </si>
  <si>
    <t>chesbrewco@yahoo.com</t>
  </si>
  <si>
    <t>443 783-5705</t>
  </si>
  <si>
    <t>PROJECT PLAN LAST UPDATED:  1/3/2024</t>
  </si>
  <si>
    <t xml:space="preserve">DBR COA Project Tracking </t>
  </si>
  <si>
    <t>COA Attorney</t>
  </si>
  <si>
    <t xml:space="preserve">COA filed Emerg Injunct denied </t>
  </si>
  <si>
    <t>Contractual Reviews</t>
  </si>
  <si>
    <t>Legal</t>
  </si>
  <si>
    <t>CAM</t>
  </si>
  <si>
    <t>Cleaning</t>
  </si>
  <si>
    <t>Security</t>
  </si>
  <si>
    <t>Bylaws Review</t>
  </si>
  <si>
    <t>BANKING</t>
  </si>
  <si>
    <t>Vendor Quotes Needed</t>
  </si>
  <si>
    <t>Collecting banking information on Condo Products now</t>
  </si>
  <si>
    <t>UTILITIES TRACKING</t>
  </si>
  <si>
    <t>Pull water monthly data fro last 12 months.</t>
  </si>
  <si>
    <t>Schedule Unit Checks</t>
  </si>
  <si>
    <t>Dick Burke</t>
  </si>
  <si>
    <t>DBR Workshops</t>
  </si>
  <si>
    <t>Developing Consultant Consortium</t>
  </si>
  <si>
    <t>Big Tuna Meet&amp;Mingle Candidates Running 2024 Scheduled 1/19/24</t>
  </si>
  <si>
    <t>Website Design</t>
  </si>
  <si>
    <t>In design and planning phase</t>
  </si>
  <si>
    <t>In draft form slated for deliver 1/31/24</t>
  </si>
  <si>
    <t>Membership Items</t>
  </si>
  <si>
    <t>Developing List to Review with Team</t>
  </si>
  <si>
    <t>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</si>
</sst>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164" formatCode="[&lt;=9999999]###\-####;\(###\)\ ###\-####"/>
    <numFmt numFmtId="165" formatCode="0_);\(0\)"/>
  </numFmts>
  <fonts count="2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6"/>
      <color theme="4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2" tint="-0.499984740745262"/>
      <name val="Corbel"/>
      <family val="2"/>
      <scheme val="major"/>
    </font>
    <font>
      <b/>
      <sz val="16"/>
      <color theme="2" tint="-0.749961851863155"/>
      <name val="Corbel"/>
      <family val="2"/>
      <scheme val="major"/>
    </font>
    <font>
      <b/>
      <sz val="11"/>
      <color theme="2" tint="-0.749961851863155"/>
      <name val="Corbel"/>
      <family val="2"/>
      <scheme val="major"/>
    </font>
    <font>
      <sz val="11"/>
      <color theme="0"/>
      <name val="Calibri"/>
      <family val="2"/>
      <scheme val="minor"/>
    </font>
    <font>
      <b/>
      <sz val="26"/>
      <color theme="3"/>
      <name val="Corbel"/>
      <family val="2"/>
      <scheme val="major"/>
    </font>
    <font>
      <b/>
      <sz val="11"/>
      <color theme="3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orbel"/>
      <family val="2"/>
      <scheme val="major"/>
    </font>
    <font>
      <b/>
      <sz val="18"/>
      <color theme="3"/>
      <name val="Corbel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3E9248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3" tint="-0.24994659260841701"/>
      </top>
      <bottom style="double">
        <color theme="3" tint="-0.24994659260841701"/>
      </bottom>
      <diagonal/>
    </border>
    <border>
      <left/>
      <right/>
      <top/>
      <bottom style="thick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 applyFill="0" applyBorder="0">
      <alignment horizontal="left" vertical="center" wrapText="1" indent="1"/>
    </xf>
    <xf numFmtId="0" fontId="8" fillId="2" borderId="2" applyAlignment="0">
      <alignment horizontal="left" vertical="center" indent="1"/>
    </xf>
    <xf numFmtId="0" fontId="8" fillId="2" borderId="2">
      <alignment horizontal="right" vertical="center"/>
    </xf>
    <xf numFmtId="0" fontId="9" fillId="3" borderId="2" applyAlignment="0">
      <alignment horizontal="left" vertical="center" indent="1"/>
    </xf>
    <xf numFmtId="0" fontId="2" fillId="0" borderId="1" applyNumberFormat="0" applyFill="0" applyAlignment="0" applyProtection="0"/>
    <xf numFmtId="0" fontId="11" fillId="0" borderId="0" applyFill="0" applyBorder="0">
      <alignment vertical="center" wrapText="1"/>
    </xf>
    <xf numFmtId="0" fontId="9" fillId="0" borderId="0">
      <alignment horizontal="right" vertical="center" indent="1"/>
    </xf>
    <xf numFmtId="165" fontId="6" fillId="0" borderId="0" applyFont="0" applyFill="0" applyBorder="0" applyProtection="0">
      <alignment horizontal="center" vertical="center"/>
    </xf>
    <xf numFmtId="7" fontId="4" fillId="2" borderId="0" applyFill="0" applyBorder="0">
      <alignment horizontal="right" vertical="center"/>
    </xf>
    <xf numFmtId="7" fontId="6" fillId="0" borderId="0" applyFont="0" applyFill="0" applyBorder="0" applyProtection="0">
      <alignment horizontal="right" vertical="center" indent="1"/>
    </xf>
    <xf numFmtId="0" fontId="3" fillId="3" borderId="2" applyAlignment="0">
      <alignment horizontal="left" vertical="center" wrapText="1" indent="1"/>
    </xf>
    <xf numFmtId="0" fontId="7" fillId="0" borderId="0">
      <alignment horizontal="left" vertical="center"/>
    </xf>
    <xf numFmtId="14" fontId="4" fillId="0" borderId="0" applyFill="0" applyBorder="0" applyAlignment="0">
      <alignment horizontal="right" vertical="center"/>
    </xf>
    <xf numFmtId="164" fontId="6" fillId="0" borderId="0" applyFont="0" applyFill="0" applyBorder="0" applyAlignment="0">
      <alignment wrapText="1"/>
    </xf>
    <xf numFmtId="14" fontId="6" fillId="0" borderId="0" applyFont="0" applyFill="0" applyBorder="0">
      <alignment horizontal="center" vertical="center" wrapText="1"/>
    </xf>
    <xf numFmtId="49" fontId="6" fillId="0" borderId="0" applyFont="0" applyFill="0" applyBorder="0">
      <alignment horizontal="center" vertical="center" wrapText="1"/>
    </xf>
    <xf numFmtId="0" fontId="3" fillId="2" borderId="0">
      <alignment horizontal="left" vertical="center" wrapText="1"/>
    </xf>
    <xf numFmtId="0" fontId="10" fillId="4" borderId="0" applyBorder="0">
      <alignment horizontal="center" vertical="center"/>
    </xf>
    <xf numFmtId="0" fontId="10" fillId="0" borderId="0">
      <alignment vertical="center" wrapText="1"/>
    </xf>
    <xf numFmtId="0" fontId="13" fillId="0" borderId="0" applyNumberFormat="0" applyFill="0" applyBorder="0" applyAlignment="0" applyProtection="0">
      <alignment horizontal="left" vertical="center" wrapText="1" indent="1"/>
    </xf>
  </cellStyleXfs>
  <cellXfs count="72">
    <xf numFmtId="0" fontId="0" fillId="0" borderId="0" xfId="0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0" borderId="0" xfId="0" applyFont="1" applyFill="1" applyBorder="1">
      <alignment horizontal="left" vertical="center" wrapText="1" indent="1"/>
    </xf>
    <xf numFmtId="0" fontId="0" fillId="0" borderId="0" xfId="0" applyFill="1" applyBorder="1">
      <alignment horizontal="left" vertical="center" wrapText="1" indent="1"/>
    </xf>
    <xf numFmtId="0" fontId="5" fillId="0" borderId="0" xfId="0" applyFont="1" applyFill="1" applyBorder="1">
      <alignment horizontal="left" vertical="center" wrapText="1" indent="1"/>
    </xf>
    <xf numFmtId="0" fontId="7" fillId="0" borderId="0" xfId="11">
      <alignment horizontal="left" vertical="center"/>
    </xf>
    <xf numFmtId="0" fontId="9" fillId="0" borderId="0" xfId="6">
      <alignment horizontal="right" vertical="center" indent="1"/>
    </xf>
    <xf numFmtId="0" fontId="0" fillId="0" borderId="0" xfId="0" applyFill="1">
      <alignment horizontal="left" vertical="center" wrapText="1" indent="1"/>
    </xf>
    <xf numFmtId="0" fontId="3" fillId="2" borderId="0" xfId="16">
      <alignment horizontal="left" vertical="center" wrapText="1"/>
    </xf>
    <xf numFmtId="0" fontId="0" fillId="0" borderId="0" xfId="0" applyFont="1" applyFill="1" applyBorder="1">
      <alignment horizontal="left" vertical="center" wrapText="1" indent="1"/>
    </xf>
    <xf numFmtId="0" fontId="8" fillId="2" borderId="2" xfId="1">
      <alignment horizontal="left" vertical="center" indent="1"/>
    </xf>
    <xf numFmtId="0" fontId="11" fillId="0" borderId="0" xfId="5">
      <alignment vertical="center" wrapText="1"/>
    </xf>
    <xf numFmtId="14" fontId="4" fillId="2" borderId="2" xfId="12" applyFill="1" applyBorder="1" applyAlignment="1">
      <alignment horizontal="left" vertical="center" indent="1"/>
    </xf>
    <xf numFmtId="0" fontId="10" fillId="0" borderId="0" xfId="18">
      <alignment vertical="center" wrapText="1"/>
    </xf>
    <xf numFmtId="165" fontId="0" fillId="0" borderId="0" xfId="7" applyFont="1">
      <alignment horizontal="center" vertical="center"/>
    </xf>
    <xf numFmtId="14" fontId="0" fillId="0" borderId="0" xfId="14" applyFont="1">
      <alignment horizontal="center" vertical="center" wrapText="1"/>
    </xf>
    <xf numFmtId="7" fontId="0" fillId="0" borderId="0" xfId="9" applyFont="1">
      <alignment horizontal="right" vertical="center" indent="1"/>
    </xf>
    <xf numFmtId="0" fontId="10" fillId="0" borderId="0" xfId="18">
      <alignment vertical="center" wrapText="1"/>
    </xf>
    <xf numFmtId="0" fontId="8" fillId="2" borderId="2" xfId="1">
      <alignment horizontal="left" vertical="center" indent="1"/>
    </xf>
    <xf numFmtId="0" fontId="8" fillId="2" borderId="2" xfId="2">
      <alignment horizontal="right" vertical="center"/>
    </xf>
    <xf numFmtId="0" fontId="9" fillId="3" borderId="2" xfId="3">
      <alignment horizontal="left" vertical="center" indent="1"/>
    </xf>
    <xf numFmtId="0" fontId="3" fillId="3" borderId="2" xfId="10">
      <alignment horizontal="left" vertical="center" wrapText="1" indent="1"/>
    </xf>
    <xf numFmtId="0" fontId="13" fillId="0" borderId="0" xfId="19">
      <alignment horizontal="left" vertical="center" wrapText="1" indent="1"/>
    </xf>
    <xf numFmtId="0" fontId="14" fillId="0" borderId="0" xfId="0" applyFont="1" applyFill="1" applyBorder="1">
      <alignment horizontal="left" vertical="center" wrapText="1" indent="1"/>
    </xf>
    <xf numFmtId="0" fontId="15" fillId="5" borderId="0" xfId="0" applyFont="1" applyFill="1" applyBorder="1">
      <alignment horizontal="left" vertical="center" wrapText="1" indent="1"/>
    </xf>
    <xf numFmtId="7" fontId="14" fillId="0" borderId="0" xfId="0" applyNumberFormat="1" applyFont="1" applyFill="1" applyBorder="1" applyAlignment="1">
      <alignment horizontal="right" vertical="center" indent="1"/>
    </xf>
    <xf numFmtId="0" fontId="14" fillId="0" borderId="0" xfId="0" applyNumberFormat="1" applyFont="1" applyFill="1" applyBorder="1">
      <alignment horizontal="left" vertical="center" wrapText="1" indent="1"/>
    </xf>
    <xf numFmtId="14" fontId="14" fillId="0" borderId="0" xfId="14" applyFont="1">
      <alignment horizontal="center" vertical="center" wrapText="1"/>
    </xf>
    <xf numFmtId="0" fontId="2" fillId="2" borderId="0" xfId="0" applyFont="1" applyFill="1" applyBorder="1">
      <alignment horizontal="left" vertical="center" wrapText="1" indent="1"/>
    </xf>
    <xf numFmtId="0" fontId="2" fillId="2" borderId="0" xfId="0" applyFont="1" applyFill="1" applyBorder="1" applyAlignment="1">
      <alignment horizontal="center" vertical="center" wrapText="1"/>
    </xf>
    <xf numFmtId="0" fontId="10" fillId="9" borderId="0" xfId="17" applyFill="1">
      <alignment horizontal="center" vertical="center"/>
    </xf>
    <xf numFmtId="0" fontId="0" fillId="9" borderId="0" xfId="0" applyFill="1">
      <alignment horizontal="left" vertical="center" wrapText="1" indent="1"/>
    </xf>
    <xf numFmtId="0" fontId="0" fillId="0" borderId="0" xfId="0" applyNumberFormat="1" applyFont="1" applyFill="1" applyBorder="1">
      <alignment horizontal="left" vertical="center" wrapText="1" indent="1"/>
    </xf>
    <xf numFmtId="0" fontId="3" fillId="8" borderId="2" xfId="10" applyFill="1">
      <alignment horizontal="left" vertical="center" wrapText="1" indent="1"/>
    </xf>
    <xf numFmtId="0" fontId="2" fillId="0" borderId="0" xfId="0" applyFont="1">
      <alignment horizontal="left" vertical="center" wrapText="1" indent="1"/>
    </xf>
    <xf numFmtId="0" fontId="0" fillId="8" borderId="0" xfId="0" applyFill="1">
      <alignment horizontal="left" vertical="center" wrapText="1" indent="1"/>
    </xf>
    <xf numFmtId="0" fontId="10" fillId="10" borderId="0" xfId="0" applyFont="1" applyFill="1">
      <alignment horizontal="left" vertical="center" wrapText="1" indent="1"/>
    </xf>
    <xf numFmtId="0" fontId="2" fillId="0" borderId="3" xfId="0" applyFont="1" applyBorder="1">
      <alignment horizontal="left" vertical="center" wrapText="1" indent="1"/>
    </xf>
    <xf numFmtId="0" fontId="0" fillId="0" borderId="3" xfId="0" applyBorder="1">
      <alignment horizontal="left" vertical="center" wrapText="1" indent="1"/>
    </xf>
    <xf numFmtId="14" fontId="0" fillId="0" borderId="3" xfId="0" applyNumberFormat="1" applyBorder="1">
      <alignment horizontal="left" vertical="center" wrapText="1" indent="1"/>
    </xf>
    <xf numFmtId="20" fontId="0" fillId="0" borderId="3" xfId="0" applyNumberFormat="1" applyBorder="1">
      <alignment horizontal="left" vertical="center" wrapText="1" indent="1"/>
    </xf>
    <xf numFmtId="14" fontId="16" fillId="0" borderId="0" xfId="14" applyFont="1">
      <alignment horizontal="center" vertical="center" wrapText="1"/>
    </xf>
    <xf numFmtId="0" fontId="16" fillId="2" borderId="0" xfId="0" applyFont="1" applyFill="1" applyBorder="1">
      <alignment horizontal="left" vertical="center" wrapText="1" indent="1"/>
    </xf>
    <xf numFmtId="0" fontId="16" fillId="0" borderId="0" xfId="0" applyFont="1" applyFill="1" applyBorder="1">
      <alignment horizontal="left" vertical="center" wrapText="1" indent="1"/>
    </xf>
    <xf numFmtId="0" fontId="17" fillId="5" borderId="0" xfId="0" applyFont="1" applyFill="1" applyBorder="1">
      <alignment horizontal="left" vertical="center" wrapText="1" indent="1"/>
    </xf>
    <xf numFmtId="7" fontId="16" fillId="0" borderId="0" xfId="0" applyNumberFormat="1" applyFont="1" applyFill="1" applyBorder="1" applyAlignment="1">
      <alignment horizontal="right" vertical="center" indent="1"/>
    </xf>
    <xf numFmtId="0" fontId="16" fillId="0" borderId="0" xfId="0" applyNumberFormat="1" applyFont="1" applyFill="1" applyBorder="1">
      <alignment horizontal="left" vertical="center" wrapText="1" indent="1"/>
    </xf>
    <xf numFmtId="0" fontId="10" fillId="5" borderId="0" xfId="0" applyFont="1" applyFill="1" applyBorder="1">
      <alignment horizontal="left" vertical="center" wrapText="1" indent="1"/>
    </xf>
    <xf numFmtId="165" fontId="0" fillId="3" borderId="0" xfId="7" applyFont="1" applyFill="1">
      <alignment horizontal="center" vertical="center"/>
    </xf>
    <xf numFmtId="0" fontId="0" fillId="3" borderId="0" xfId="0" applyFill="1">
      <alignment horizontal="left" vertical="center" wrapText="1" indent="1"/>
    </xf>
    <xf numFmtId="14" fontId="16" fillId="3" borderId="0" xfId="14" applyFont="1" applyFill="1">
      <alignment horizontal="center" vertical="center" wrapText="1"/>
    </xf>
    <xf numFmtId="14" fontId="0" fillId="3" borderId="0" xfId="14" applyFont="1" applyFill="1">
      <alignment horizontal="center" vertical="center" wrapText="1"/>
    </xf>
    <xf numFmtId="7" fontId="0" fillId="3" borderId="0" xfId="9" applyFont="1" applyFill="1">
      <alignment horizontal="right" vertical="center" indent="1"/>
    </xf>
    <xf numFmtId="0" fontId="13" fillId="3" borderId="0" xfId="19" applyFill="1">
      <alignment horizontal="left" vertical="center" wrapText="1" indent="1"/>
    </xf>
    <xf numFmtId="14" fontId="14" fillId="3" borderId="0" xfId="14" applyFont="1" applyFill="1">
      <alignment horizontal="center" vertical="center" wrapText="1"/>
    </xf>
    <xf numFmtId="165" fontId="2" fillId="2" borderId="0" xfId="7" applyFont="1" applyFill="1" applyBorder="1">
      <alignment horizontal="center" vertical="center"/>
    </xf>
    <xf numFmtId="0" fontId="10" fillId="7" borderId="0" xfId="0" applyFont="1" applyFill="1">
      <alignment horizontal="left" vertical="center" wrapText="1" indent="1"/>
    </xf>
    <xf numFmtId="0" fontId="15" fillId="3" borderId="0" xfId="0" applyFont="1" applyFill="1" applyBorder="1">
      <alignment horizontal="left" vertical="center" wrapText="1" indent="1"/>
    </xf>
    <xf numFmtId="0" fontId="10" fillId="6" borderId="2" xfId="10" applyFont="1" applyFill="1">
      <alignment horizontal="left" vertical="center" wrapText="1" indent="1"/>
    </xf>
    <xf numFmtId="164" fontId="10" fillId="7" borderId="2" xfId="13" applyFont="1" applyFill="1" applyBorder="1" applyAlignment="1">
      <alignment horizontal="left" vertical="center" wrapText="1" indent="1"/>
    </xf>
    <xf numFmtId="164" fontId="3" fillId="7" borderId="2" xfId="13" applyFont="1" applyFill="1" applyBorder="1" applyAlignment="1">
      <alignment horizontal="left" vertical="center" wrapText="1" indent="1"/>
    </xf>
    <xf numFmtId="0" fontId="3" fillId="8" borderId="2" xfId="10" applyFill="1">
      <alignment horizontal="left" vertical="center" wrapText="1" indent="1"/>
    </xf>
    <xf numFmtId="0" fontId="10" fillId="0" borderId="0" xfId="18">
      <alignment vertical="center" wrapText="1"/>
    </xf>
    <xf numFmtId="0" fontId="19" fillId="0" borderId="0" xfId="5" applyFont="1">
      <alignment vertical="center" wrapText="1"/>
    </xf>
    <xf numFmtId="0" fontId="18" fillId="2" borderId="2" xfId="1" applyFont="1">
      <alignment horizontal="left" vertical="center" indent="1"/>
    </xf>
    <xf numFmtId="0" fontId="9" fillId="3" borderId="2" xfId="3">
      <alignment horizontal="left" vertical="center" indent="1"/>
    </xf>
    <xf numFmtId="0" fontId="12" fillId="3" borderId="2" xfId="10" applyFont="1">
      <alignment horizontal="left" vertical="center" wrapText="1" indent="1"/>
    </xf>
    <xf numFmtId="0" fontId="3" fillId="3" borderId="2" xfId="10">
      <alignment horizontal="left" vertical="center" wrapText="1" indent="1"/>
    </xf>
    <xf numFmtId="164" fontId="3" fillId="3" borderId="2" xfId="13" applyFont="1" applyFill="1" applyBorder="1" applyAlignment="1">
      <alignment horizontal="left" vertical="center" wrapText="1" indent="1"/>
    </xf>
    <xf numFmtId="0" fontId="13" fillId="3" borderId="2" xfId="19" applyFill="1" applyBorder="1">
      <alignment horizontal="left" vertical="center" wrapText="1" indent="1"/>
    </xf>
    <xf numFmtId="0" fontId="8" fillId="2" borderId="2" xfId="2">
      <alignment horizontal="right" vertical="center"/>
    </xf>
  </cellXfs>
  <cellStyles count="20">
    <cellStyle name="Comma" xfId="7" builtinId="3" customBuiltin="1"/>
    <cellStyle name="Currency" xfId="8" builtinId="4" customBuiltin="1"/>
    <cellStyle name="Currency [0]" xfId="9" builtinId="7" customBuiltin="1"/>
    <cellStyle name="Date" xfId="14"/>
    <cellStyle name="Heading 1" xfId="1" builtinId="16" customBuiltin="1"/>
    <cellStyle name="Heading 2" xfId="2" builtinId="17" customBuiltin="1"/>
    <cellStyle name="Heading 3" xfId="3" builtinId="18" customBuiltin="1"/>
    <cellStyle name="Heading 4" xfId="6" builtinId="19" customBuiltin="1"/>
    <cellStyle name="Hyperlink" xfId="19" builtinId="8"/>
    <cellStyle name="Input" xfId="10" builtinId="20" customBuiltin="1"/>
    <cellStyle name="Inventory Date" xfId="12"/>
    <cellStyle name="Item table heading" xfId="17"/>
    <cellStyle name="Normal" xfId="0" builtinId="0" customBuiltin="1"/>
    <cellStyle name="Note" xfId="16" builtinId="10" customBuiltin="1"/>
    <cellStyle name="Phone" xfId="13"/>
    <cellStyle name="Seriel Number" xfId="15"/>
    <cellStyle name="Title" xfId="5" builtinId="15" customBuiltin="1"/>
    <cellStyle name="Title 2" xfId="11"/>
    <cellStyle name="Total" xfId="4" builtinId="25" customBuiltin="1"/>
    <cellStyle name="z Hidden Text" xfId="18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color theme="2" tint="-0.749961851863155"/>
      </font>
      <border>
        <bottom style="thin">
          <color theme="2" tint="-0.499984740745262"/>
        </bottom>
        <vertical/>
        <horizontal/>
      </border>
    </dxf>
    <dxf>
      <font>
        <b val="0"/>
        <i val="0"/>
        <sz val="11"/>
        <color theme="1"/>
      </font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2" tint="-0.749961851863155"/>
        </patternFill>
      </fill>
    </dxf>
    <dxf>
      <fill>
        <patternFill patternType="solid">
          <fgColor theme="5" tint="0.79995117038483843"/>
          <bgColor theme="2" tint="-9.9948118533890809E-2"/>
        </patternFill>
      </fill>
    </dxf>
    <dxf>
      <fill>
        <patternFill patternType="solid">
          <fgColor theme="5" tint="0.79992065187536243"/>
          <bgColor theme="0" tint="-4.9989318521683403E-2"/>
        </patternFill>
      </fill>
    </dxf>
    <dxf>
      <font>
        <b/>
        <color theme="1"/>
      </font>
    </dxf>
    <dxf>
      <font>
        <b/>
        <i val="0"/>
        <color auto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 patternType="solid">
          <fgColor theme="5"/>
          <bgColor theme="2" tint="-0.749961851863155"/>
        </patternFill>
      </fill>
      <border>
        <left style="thin">
          <color theme="3"/>
        </left>
        <right style="thin">
          <color theme="3"/>
        </right>
      </border>
    </dxf>
    <dxf>
      <font>
        <color theme="3" tint="-0.499984740745262"/>
      </font>
    </dxf>
  </dxfs>
  <tableStyles count="2" defaultTableStyle="Home Inventory" defaultPivotStyle="PivotStyleLight16">
    <tableStyle name="Home Inventory" pivot="0" count="7">
      <tableStyleElement type="wholeTable" dxfId="20"/>
      <tableStyleElement type="headerRow" dxfId="19"/>
      <tableStyleElement type="totalRow" dxfId="18"/>
      <tableStyleElement type="lastColumn" dxfId="17"/>
      <tableStyleElement type="firstRowStripe" dxfId="16"/>
      <tableStyleElement type="firstColumnStripe" dxfId="15"/>
      <tableStyleElement type="firstTotalCell" dxfId="14"/>
    </tableStyle>
    <tableStyle name="Home Inventory Slicer" pivot="0" table="0" count="10">
      <tableStyleElement type="wholeTable" dxfId="13"/>
      <tableStyleElement type="headerRow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0066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0EAB0"/>
      <rgbColor rgb="00EAEAEA"/>
      <rgbColor rgb="0099CCFF"/>
      <rgbColor rgb="00F2F8EA"/>
      <rgbColor rgb="00CC99FF"/>
      <rgbColor rgb="00BDDAB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E9248"/>
    </mruColors>
  </colors>
  <extLst>
    <ext xmlns:x14="http://schemas.microsoft.com/office/spreadsheetml/2009/9/main" uri="{46F421CA-312F-682f-3DD2-61675219B42D}">
      <x14:dxfs count="8">
        <dxf>
          <font>
            <color theme="1"/>
          </font>
          <fill>
            <patternFill patternType="solid">
              <fgColor auto="1"/>
              <bgColor theme="0" tint="-0.34998626667073579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0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theme="3"/>
            </left>
            <right style="thin">
              <color theme="3"/>
            </right>
            <top style="thin">
              <color theme="3"/>
            </top>
            <bottom style="thin">
              <color theme="3"/>
            </bottom>
            <vertical/>
            <horizontal/>
          </border>
        </dxf>
        <dxf>
          <font>
            <color theme="1"/>
          </font>
          <fill>
            <patternFill patternType="solid">
              <fgColor auto="1"/>
              <bgColor theme="5" tint="0.39994506668294322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theme="1"/>
          </font>
          <fill>
            <patternFill patternType="none">
              <fgColor auto="1"/>
              <bgColor auto="1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Home Inventory Slicer">
        <x14:slicerStyle name="Home Inventory 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190506</xdr:colOff>
      <xdr:row>5</xdr:row>
      <xdr:rowOff>76199</xdr:rowOff>
    </xdr:from>
    <xdr:to>
      <xdr:col>1</xdr:col>
      <xdr:colOff>501736</xdr:colOff>
      <xdr:row>6</xdr:row>
      <xdr:rowOff>112482</xdr:rowOff>
    </xdr:to>
    <xdr:grpSp>
      <xdr:nvGrpSpPr>
        <xdr:cNvPr id="19" name="Envelope icon group" descr="Envelop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>
          <a:grpSpLocks noChangeAspect="1"/>
        </xdr:cNvGrpSpPr>
      </xdr:nvGrpSpPr>
      <xdr:grpSpPr>
        <a:xfrm>
          <a:off x="371481" y="2047874"/>
          <a:ext cx="311230" cy="264883"/>
          <a:chOff x="1847850" y="4562475"/>
          <a:chExt cx="447675" cy="381000"/>
        </a:xfrm>
        <a:solidFill>
          <a:schemeClr val="bg2">
            <a:lumMod val="50000"/>
          </a:schemeClr>
        </a:solidFill>
      </xdr:grpSpPr>
      <xdr:sp macro="" textlink="">
        <xdr:nvSpPr>
          <xdr:cNvPr id="20" name="Freeform 16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/>
          </xdr:cNvSpPr>
        </xdr:nvSpPr>
        <xdr:spPr bwMode="auto">
          <a:xfrm>
            <a:off x="1847850" y="4695825"/>
            <a:ext cx="447675" cy="247650"/>
          </a:xfrm>
          <a:custGeom>
            <a:avLst/>
            <a:gdLst>
              <a:gd name="T0" fmla="*/ 6 w 517"/>
              <a:gd name="T1" fmla="*/ 0 h 280"/>
              <a:gd name="T2" fmla="*/ 218 w 517"/>
              <a:gd name="T3" fmla="*/ 172 h 280"/>
              <a:gd name="T4" fmla="*/ 218 w 517"/>
              <a:gd name="T5" fmla="*/ 173 h 280"/>
              <a:gd name="T6" fmla="*/ 230 w 517"/>
              <a:gd name="T7" fmla="*/ 180 h 280"/>
              <a:gd name="T8" fmla="*/ 245 w 517"/>
              <a:gd name="T9" fmla="*/ 184 h 280"/>
              <a:gd name="T10" fmla="*/ 259 w 517"/>
              <a:gd name="T11" fmla="*/ 186 h 280"/>
              <a:gd name="T12" fmla="*/ 273 w 517"/>
              <a:gd name="T13" fmla="*/ 184 h 280"/>
              <a:gd name="T14" fmla="*/ 287 w 517"/>
              <a:gd name="T15" fmla="*/ 179 h 280"/>
              <a:gd name="T16" fmla="*/ 300 w 517"/>
              <a:gd name="T17" fmla="*/ 172 h 280"/>
              <a:gd name="T18" fmla="*/ 300 w 517"/>
              <a:gd name="T19" fmla="*/ 171 h 280"/>
              <a:gd name="T20" fmla="*/ 379 w 517"/>
              <a:gd name="T21" fmla="*/ 108 h 280"/>
              <a:gd name="T22" fmla="*/ 492 w 517"/>
              <a:gd name="T23" fmla="*/ 16 h 280"/>
              <a:gd name="T24" fmla="*/ 511 w 517"/>
              <a:gd name="T25" fmla="*/ 0 h 280"/>
              <a:gd name="T26" fmla="*/ 515 w 517"/>
              <a:gd name="T27" fmla="*/ 11 h 280"/>
              <a:gd name="T28" fmla="*/ 516 w 517"/>
              <a:gd name="T29" fmla="*/ 21 h 280"/>
              <a:gd name="T30" fmla="*/ 517 w 517"/>
              <a:gd name="T31" fmla="*/ 232 h 280"/>
              <a:gd name="T32" fmla="*/ 515 w 517"/>
              <a:gd name="T33" fmla="*/ 246 h 280"/>
              <a:gd name="T34" fmla="*/ 508 w 517"/>
              <a:gd name="T35" fmla="*/ 259 h 280"/>
              <a:gd name="T36" fmla="*/ 373 w 517"/>
              <a:gd name="T37" fmla="*/ 158 h 280"/>
              <a:gd name="T38" fmla="*/ 371 w 517"/>
              <a:gd name="T39" fmla="*/ 157 h 280"/>
              <a:gd name="T40" fmla="*/ 368 w 517"/>
              <a:gd name="T41" fmla="*/ 156 h 280"/>
              <a:gd name="T42" fmla="*/ 366 w 517"/>
              <a:gd name="T43" fmla="*/ 157 h 280"/>
              <a:gd name="T44" fmla="*/ 364 w 517"/>
              <a:gd name="T45" fmla="*/ 159 h 280"/>
              <a:gd name="T46" fmla="*/ 362 w 517"/>
              <a:gd name="T47" fmla="*/ 163 h 280"/>
              <a:gd name="T48" fmla="*/ 362 w 517"/>
              <a:gd name="T49" fmla="*/ 165 h 280"/>
              <a:gd name="T50" fmla="*/ 363 w 517"/>
              <a:gd name="T51" fmla="*/ 168 h 280"/>
              <a:gd name="T52" fmla="*/ 365 w 517"/>
              <a:gd name="T53" fmla="*/ 170 h 280"/>
              <a:gd name="T54" fmla="*/ 499 w 517"/>
              <a:gd name="T55" fmla="*/ 269 h 280"/>
              <a:gd name="T56" fmla="*/ 485 w 517"/>
              <a:gd name="T57" fmla="*/ 277 h 280"/>
              <a:gd name="T58" fmla="*/ 468 w 517"/>
              <a:gd name="T59" fmla="*/ 280 h 280"/>
              <a:gd name="T60" fmla="*/ 49 w 517"/>
              <a:gd name="T61" fmla="*/ 280 h 280"/>
              <a:gd name="T62" fmla="*/ 33 w 517"/>
              <a:gd name="T63" fmla="*/ 278 h 280"/>
              <a:gd name="T64" fmla="*/ 20 w 517"/>
              <a:gd name="T65" fmla="*/ 270 h 280"/>
              <a:gd name="T66" fmla="*/ 153 w 517"/>
              <a:gd name="T67" fmla="*/ 170 h 280"/>
              <a:gd name="T68" fmla="*/ 155 w 517"/>
              <a:gd name="T69" fmla="*/ 168 h 280"/>
              <a:gd name="T70" fmla="*/ 156 w 517"/>
              <a:gd name="T71" fmla="*/ 165 h 280"/>
              <a:gd name="T72" fmla="*/ 156 w 517"/>
              <a:gd name="T73" fmla="*/ 163 h 280"/>
              <a:gd name="T74" fmla="*/ 155 w 517"/>
              <a:gd name="T75" fmla="*/ 159 h 280"/>
              <a:gd name="T76" fmla="*/ 153 w 517"/>
              <a:gd name="T77" fmla="*/ 157 h 280"/>
              <a:gd name="T78" fmla="*/ 150 w 517"/>
              <a:gd name="T79" fmla="*/ 156 h 280"/>
              <a:gd name="T80" fmla="*/ 148 w 517"/>
              <a:gd name="T81" fmla="*/ 157 h 280"/>
              <a:gd name="T82" fmla="*/ 145 w 517"/>
              <a:gd name="T83" fmla="*/ 158 h 280"/>
              <a:gd name="T84" fmla="*/ 10 w 517"/>
              <a:gd name="T85" fmla="*/ 260 h 280"/>
              <a:gd name="T86" fmla="*/ 2 w 517"/>
              <a:gd name="T87" fmla="*/ 247 h 280"/>
              <a:gd name="T88" fmla="*/ 0 w 517"/>
              <a:gd name="T89" fmla="*/ 232 h 280"/>
              <a:gd name="T90" fmla="*/ 0 w 517"/>
              <a:gd name="T91" fmla="*/ 228 h 280"/>
              <a:gd name="T92" fmla="*/ 0 w 517"/>
              <a:gd name="T93" fmla="*/ 218 h 280"/>
              <a:gd name="T94" fmla="*/ 0 w 517"/>
              <a:gd name="T95" fmla="*/ 203 h 280"/>
              <a:gd name="T96" fmla="*/ 0 w 517"/>
              <a:gd name="T97" fmla="*/ 184 h 280"/>
              <a:gd name="T98" fmla="*/ 0 w 517"/>
              <a:gd name="T99" fmla="*/ 163 h 280"/>
              <a:gd name="T100" fmla="*/ 0 w 517"/>
              <a:gd name="T101" fmla="*/ 139 h 280"/>
              <a:gd name="T102" fmla="*/ 0 w 517"/>
              <a:gd name="T103" fmla="*/ 115 h 280"/>
              <a:gd name="T104" fmla="*/ 0 w 517"/>
              <a:gd name="T105" fmla="*/ 91 h 280"/>
              <a:gd name="T106" fmla="*/ 0 w 517"/>
              <a:gd name="T107" fmla="*/ 69 h 280"/>
              <a:gd name="T108" fmla="*/ 0 w 517"/>
              <a:gd name="T109" fmla="*/ 50 h 280"/>
              <a:gd name="T110" fmla="*/ 0 w 517"/>
              <a:gd name="T111" fmla="*/ 35 h 280"/>
              <a:gd name="T112" fmla="*/ 0 w 517"/>
              <a:gd name="T113" fmla="*/ 25 h 280"/>
              <a:gd name="T114" fmla="*/ 0 w 517"/>
              <a:gd name="T115" fmla="*/ 21 h 280"/>
              <a:gd name="T116" fmla="*/ 1 w 517"/>
              <a:gd name="T117" fmla="*/ 10 h 280"/>
              <a:gd name="T118" fmla="*/ 6 w 517"/>
              <a:gd name="T119" fmla="*/ 0 h 2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517" h="280">
                <a:moveTo>
                  <a:pt x="6" y="0"/>
                </a:moveTo>
                <a:lnTo>
                  <a:pt x="218" y="172"/>
                </a:lnTo>
                <a:lnTo>
                  <a:pt x="218" y="173"/>
                </a:lnTo>
                <a:lnTo>
                  <a:pt x="230" y="180"/>
                </a:lnTo>
                <a:lnTo>
                  <a:pt x="245" y="184"/>
                </a:lnTo>
                <a:lnTo>
                  <a:pt x="259" y="186"/>
                </a:lnTo>
                <a:lnTo>
                  <a:pt x="273" y="184"/>
                </a:lnTo>
                <a:lnTo>
                  <a:pt x="287" y="179"/>
                </a:lnTo>
                <a:lnTo>
                  <a:pt x="300" y="172"/>
                </a:lnTo>
                <a:lnTo>
                  <a:pt x="300" y="171"/>
                </a:lnTo>
                <a:lnTo>
                  <a:pt x="379" y="108"/>
                </a:lnTo>
                <a:lnTo>
                  <a:pt x="492" y="16"/>
                </a:lnTo>
                <a:lnTo>
                  <a:pt x="511" y="0"/>
                </a:lnTo>
                <a:lnTo>
                  <a:pt x="515" y="11"/>
                </a:lnTo>
                <a:lnTo>
                  <a:pt x="516" y="21"/>
                </a:lnTo>
                <a:lnTo>
                  <a:pt x="517" y="232"/>
                </a:lnTo>
                <a:lnTo>
                  <a:pt x="515" y="246"/>
                </a:lnTo>
                <a:lnTo>
                  <a:pt x="508" y="259"/>
                </a:lnTo>
                <a:lnTo>
                  <a:pt x="373" y="158"/>
                </a:lnTo>
                <a:lnTo>
                  <a:pt x="371" y="157"/>
                </a:lnTo>
                <a:lnTo>
                  <a:pt x="368" y="156"/>
                </a:lnTo>
                <a:lnTo>
                  <a:pt x="366" y="157"/>
                </a:lnTo>
                <a:lnTo>
                  <a:pt x="364" y="159"/>
                </a:lnTo>
                <a:lnTo>
                  <a:pt x="362" y="163"/>
                </a:lnTo>
                <a:lnTo>
                  <a:pt x="362" y="165"/>
                </a:lnTo>
                <a:lnTo>
                  <a:pt x="363" y="168"/>
                </a:lnTo>
                <a:lnTo>
                  <a:pt x="365" y="170"/>
                </a:lnTo>
                <a:lnTo>
                  <a:pt x="499" y="269"/>
                </a:lnTo>
                <a:lnTo>
                  <a:pt x="485" y="277"/>
                </a:lnTo>
                <a:lnTo>
                  <a:pt x="468" y="280"/>
                </a:lnTo>
                <a:lnTo>
                  <a:pt x="49" y="280"/>
                </a:lnTo>
                <a:lnTo>
                  <a:pt x="33" y="278"/>
                </a:lnTo>
                <a:lnTo>
                  <a:pt x="20" y="270"/>
                </a:lnTo>
                <a:lnTo>
                  <a:pt x="153" y="170"/>
                </a:lnTo>
                <a:lnTo>
                  <a:pt x="155" y="168"/>
                </a:lnTo>
                <a:lnTo>
                  <a:pt x="156" y="165"/>
                </a:lnTo>
                <a:lnTo>
                  <a:pt x="156" y="163"/>
                </a:lnTo>
                <a:lnTo>
                  <a:pt x="155" y="159"/>
                </a:lnTo>
                <a:lnTo>
                  <a:pt x="153" y="157"/>
                </a:lnTo>
                <a:lnTo>
                  <a:pt x="150" y="156"/>
                </a:lnTo>
                <a:lnTo>
                  <a:pt x="148" y="157"/>
                </a:lnTo>
                <a:lnTo>
                  <a:pt x="145" y="158"/>
                </a:lnTo>
                <a:lnTo>
                  <a:pt x="10" y="260"/>
                </a:lnTo>
                <a:lnTo>
                  <a:pt x="2" y="247"/>
                </a:lnTo>
                <a:lnTo>
                  <a:pt x="0" y="232"/>
                </a:lnTo>
                <a:lnTo>
                  <a:pt x="0" y="228"/>
                </a:lnTo>
                <a:lnTo>
                  <a:pt x="0" y="218"/>
                </a:lnTo>
                <a:lnTo>
                  <a:pt x="0" y="203"/>
                </a:lnTo>
                <a:lnTo>
                  <a:pt x="0" y="184"/>
                </a:lnTo>
                <a:lnTo>
                  <a:pt x="0" y="163"/>
                </a:lnTo>
                <a:lnTo>
                  <a:pt x="0" y="139"/>
                </a:lnTo>
                <a:lnTo>
                  <a:pt x="0" y="115"/>
                </a:lnTo>
                <a:lnTo>
                  <a:pt x="0" y="91"/>
                </a:lnTo>
                <a:lnTo>
                  <a:pt x="0" y="69"/>
                </a:lnTo>
                <a:lnTo>
                  <a:pt x="0" y="50"/>
                </a:lnTo>
                <a:lnTo>
                  <a:pt x="0" y="35"/>
                </a:lnTo>
                <a:lnTo>
                  <a:pt x="0" y="25"/>
                </a:lnTo>
                <a:lnTo>
                  <a:pt x="0" y="21"/>
                </a:lnTo>
                <a:lnTo>
                  <a:pt x="1" y="10"/>
                </a:lnTo>
                <a:lnTo>
                  <a:pt x="6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1" name="Freeform 17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/>
          </xdr:cNvSpPr>
        </xdr:nvSpPr>
        <xdr:spPr bwMode="auto">
          <a:xfrm>
            <a:off x="1866900" y="4562475"/>
            <a:ext cx="409575" cy="209550"/>
          </a:xfrm>
          <a:custGeom>
            <a:avLst/>
            <a:gdLst>
              <a:gd name="T0" fmla="*/ 234 w 467"/>
              <a:gd name="T1" fmla="*/ 0 h 245"/>
              <a:gd name="T2" fmla="*/ 248 w 467"/>
              <a:gd name="T3" fmla="*/ 1 h 245"/>
              <a:gd name="T4" fmla="*/ 261 w 467"/>
              <a:gd name="T5" fmla="*/ 6 h 245"/>
              <a:gd name="T6" fmla="*/ 274 w 467"/>
              <a:gd name="T7" fmla="*/ 13 h 245"/>
              <a:gd name="T8" fmla="*/ 467 w 467"/>
              <a:gd name="T9" fmla="*/ 139 h 245"/>
              <a:gd name="T10" fmla="*/ 397 w 467"/>
              <a:gd name="T11" fmla="*/ 195 h 245"/>
              <a:gd name="T12" fmla="*/ 310 w 467"/>
              <a:gd name="T13" fmla="*/ 127 h 245"/>
              <a:gd name="T14" fmla="*/ 310 w 467"/>
              <a:gd name="T15" fmla="*/ 191 h 245"/>
              <a:gd name="T16" fmla="*/ 312 w 467"/>
              <a:gd name="T17" fmla="*/ 202 h 245"/>
              <a:gd name="T18" fmla="*/ 318 w 467"/>
              <a:gd name="T19" fmla="*/ 210 h 245"/>
              <a:gd name="T20" fmla="*/ 326 w 467"/>
              <a:gd name="T21" fmla="*/ 215 h 245"/>
              <a:gd name="T22" fmla="*/ 336 w 467"/>
              <a:gd name="T23" fmla="*/ 217 h 245"/>
              <a:gd name="T24" fmla="*/ 371 w 467"/>
              <a:gd name="T25" fmla="*/ 217 h 245"/>
              <a:gd name="T26" fmla="*/ 354 w 467"/>
              <a:gd name="T27" fmla="*/ 231 h 245"/>
              <a:gd name="T28" fmla="*/ 337 w 467"/>
              <a:gd name="T29" fmla="*/ 245 h 245"/>
              <a:gd name="T30" fmla="*/ 336 w 467"/>
              <a:gd name="T31" fmla="*/ 245 h 245"/>
              <a:gd name="T32" fmla="*/ 319 w 467"/>
              <a:gd name="T33" fmla="*/ 242 h 245"/>
              <a:gd name="T34" fmla="*/ 304 w 467"/>
              <a:gd name="T35" fmla="*/ 234 h 245"/>
              <a:gd name="T36" fmla="*/ 293 w 467"/>
              <a:gd name="T37" fmla="*/ 223 h 245"/>
              <a:gd name="T38" fmla="*/ 285 w 467"/>
              <a:gd name="T39" fmla="*/ 209 h 245"/>
              <a:gd name="T40" fmla="*/ 283 w 467"/>
              <a:gd name="T41" fmla="*/ 191 h 245"/>
              <a:gd name="T42" fmla="*/ 283 w 467"/>
              <a:gd name="T43" fmla="*/ 124 h 245"/>
              <a:gd name="T44" fmla="*/ 106 w 467"/>
              <a:gd name="T45" fmla="*/ 124 h 245"/>
              <a:gd name="T46" fmla="*/ 91 w 467"/>
              <a:gd name="T47" fmla="*/ 127 h 245"/>
              <a:gd name="T48" fmla="*/ 80 w 467"/>
              <a:gd name="T49" fmla="*/ 134 h 245"/>
              <a:gd name="T50" fmla="*/ 73 w 467"/>
              <a:gd name="T51" fmla="*/ 146 h 245"/>
              <a:gd name="T52" fmla="*/ 70 w 467"/>
              <a:gd name="T53" fmla="*/ 160 h 245"/>
              <a:gd name="T54" fmla="*/ 70 w 467"/>
              <a:gd name="T55" fmla="*/ 195 h 245"/>
              <a:gd name="T56" fmla="*/ 0 w 467"/>
              <a:gd name="T57" fmla="*/ 139 h 245"/>
              <a:gd name="T58" fmla="*/ 194 w 467"/>
              <a:gd name="T59" fmla="*/ 12 h 245"/>
              <a:gd name="T60" fmla="*/ 194 w 467"/>
              <a:gd name="T61" fmla="*/ 12 h 245"/>
              <a:gd name="T62" fmla="*/ 206 w 467"/>
              <a:gd name="T63" fmla="*/ 5 h 245"/>
              <a:gd name="T64" fmla="*/ 220 w 467"/>
              <a:gd name="T65" fmla="*/ 1 h 245"/>
              <a:gd name="T66" fmla="*/ 234 w 467"/>
              <a:gd name="T67" fmla="*/ 0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467" h="245">
                <a:moveTo>
                  <a:pt x="234" y="0"/>
                </a:moveTo>
                <a:lnTo>
                  <a:pt x="248" y="1"/>
                </a:lnTo>
                <a:lnTo>
                  <a:pt x="261" y="6"/>
                </a:lnTo>
                <a:lnTo>
                  <a:pt x="274" y="13"/>
                </a:lnTo>
                <a:lnTo>
                  <a:pt x="467" y="139"/>
                </a:lnTo>
                <a:lnTo>
                  <a:pt x="397" y="195"/>
                </a:lnTo>
                <a:lnTo>
                  <a:pt x="310" y="127"/>
                </a:lnTo>
                <a:lnTo>
                  <a:pt x="310" y="191"/>
                </a:lnTo>
                <a:lnTo>
                  <a:pt x="312" y="202"/>
                </a:lnTo>
                <a:lnTo>
                  <a:pt x="318" y="210"/>
                </a:lnTo>
                <a:lnTo>
                  <a:pt x="326" y="215"/>
                </a:lnTo>
                <a:lnTo>
                  <a:pt x="336" y="217"/>
                </a:lnTo>
                <a:lnTo>
                  <a:pt x="371" y="217"/>
                </a:lnTo>
                <a:lnTo>
                  <a:pt x="354" y="231"/>
                </a:lnTo>
                <a:lnTo>
                  <a:pt x="337" y="245"/>
                </a:lnTo>
                <a:lnTo>
                  <a:pt x="336" y="245"/>
                </a:lnTo>
                <a:lnTo>
                  <a:pt x="319" y="242"/>
                </a:lnTo>
                <a:lnTo>
                  <a:pt x="304" y="234"/>
                </a:lnTo>
                <a:lnTo>
                  <a:pt x="293" y="223"/>
                </a:lnTo>
                <a:lnTo>
                  <a:pt x="285" y="209"/>
                </a:lnTo>
                <a:lnTo>
                  <a:pt x="283" y="191"/>
                </a:lnTo>
                <a:lnTo>
                  <a:pt x="283" y="124"/>
                </a:lnTo>
                <a:lnTo>
                  <a:pt x="106" y="124"/>
                </a:lnTo>
                <a:lnTo>
                  <a:pt x="91" y="127"/>
                </a:lnTo>
                <a:lnTo>
                  <a:pt x="80" y="134"/>
                </a:lnTo>
                <a:lnTo>
                  <a:pt x="73" y="146"/>
                </a:lnTo>
                <a:lnTo>
                  <a:pt x="70" y="160"/>
                </a:lnTo>
                <a:lnTo>
                  <a:pt x="70" y="195"/>
                </a:lnTo>
                <a:lnTo>
                  <a:pt x="0" y="139"/>
                </a:lnTo>
                <a:lnTo>
                  <a:pt x="194" y="12"/>
                </a:lnTo>
                <a:lnTo>
                  <a:pt x="194" y="12"/>
                </a:lnTo>
                <a:lnTo>
                  <a:pt x="206" y="5"/>
                </a:lnTo>
                <a:lnTo>
                  <a:pt x="220" y="1"/>
                </a:lnTo>
                <a:lnTo>
                  <a:pt x="234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  <xdr:twoCellAnchor editAs="oneCell">
    <xdr:from>
      <xdr:col>1</xdr:col>
      <xdr:colOff>233549</xdr:colOff>
      <xdr:row>3</xdr:row>
      <xdr:rowOff>66675</xdr:rowOff>
    </xdr:from>
    <xdr:to>
      <xdr:col>1</xdr:col>
      <xdr:colOff>458693</xdr:colOff>
      <xdr:row>4</xdr:row>
      <xdr:rowOff>155933</xdr:rowOff>
    </xdr:to>
    <xdr:sp macro="" textlink="">
      <xdr:nvSpPr>
        <xdr:cNvPr id="22" name="Person icon" descr="Perso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414524" y="1628775"/>
          <a:ext cx="225144" cy="317858"/>
        </a:xfrm>
        <a:custGeom>
          <a:avLst/>
          <a:gdLst>
            <a:gd name="T0" fmla="*/ 209 w 376"/>
            <a:gd name="T1" fmla="*/ 3 h 523"/>
            <a:gd name="T2" fmla="*/ 248 w 376"/>
            <a:gd name="T3" fmla="*/ 21 h 523"/>
            <a:gd name="T4" fmla="*/ 274 w 376"/>
            <a:gd name="T5" fmla="*/ 55 h 523"/>
            <a:gd name="T6" fmla="*/ 285 w 376"/>
            <a:gd name="T7" fmla="*/ 97 h 523"/>
            <a:gd name="T8" fmla="*/ 295 w 376"/>
            <a:gd name="T9" fmla="*/ 122 h 523"/>
            <a:gd name="T10" fmla="*/ 305 w 376"/>
            <a:gd name="T11" fmla="*/ 139 h 523"/>
            <a:gd name="T12" fmla="*/ 302 w 376"/>
            <a:gd name="T13" fmla="*/ 161 h 523"/>
            <a:gd name="T14" fmla="*/ 285 w 376"/>
            <a:gd name="T15" fmla="*/ 172 h 523"/>
            <a:gd name="T16" fmla="*/ 282 w 376"/>
            <a:gd name="T17" fmla="*/ 198 h 523"/>
            <a:gd name="T18" fmla="*/ 260 w 376"/>
            <a:gd name="T19" fmla="*/ 239 h 523"/>
            <a:gd name="T20" fmla="*/ 223 w 376"/>
            <a:gd name="T21" fmla="*/ 265 h 523"/>
            <a:gd name="T22" fmla="*/ 240 w 376"/>
            <a:gd name="T23" fmla="*/ 267 h 523"/>
            <a:gd name="T24" fmla="*/ 246 w 376"/>
            <a:gd name="T25" fmla="*/ 268 h 523"/>
            <a:gd name="T26" fmla="*/ 341 w 376"/>
            <a:gd name="T27" fmla="*/ 292 h 523"/>
            <a:gd name="T28" fmla="*/ 366 w 376"/>
            <a:gd name="T29" fmla="*/ 316 h 523"/>
            <a:gd name="T30" fmla="*/ 376 w 376"/>
            <a:gd name="T31" fmla="*/ 351 h 523"/>
            <a:gd name="T32" fmla="*/ 374 w 376"/>
            <a:gd name="T33" fmla="*/ 509 h 523"/>
            <a:gd name="T34" fmla="*/ 362 w 376"/>
            <a:gd name="T35" fmla="*/ 521 h 523"/>
            <a:gd name="T36" fmla="*/ 23 w 376"/>
            <a:gd name="T37" fmla="*/ 523 h 523"/>
            <a:gd name="T38" fmla="*/ 6 w 376"/>
            <a:gd name="T39" fmla="*/ 516 h 523"/>
            <a:gd name="T40" fmla="*/ 0 w 376"/>
            <a:gd name="T41" fmla="*/ 500 h 523"/>
            <a:gd name="T42" fmla="*/ 2 w 376"/>
            <a:gd name="T43" fmla="*/ 332 h 523"/>
            <a:gd name="T44" fmla="*/ 20 w 376"/>
            <a:gd name="T45" fmla="*/ 302 h 523"/>
            <a:gd name="T46" fmla="*/ 52 w 376"/>
            <a:gd name="T47" fmla="*/ 285 h 523"/>
            <a:gd name="T48" fmla="*/ 132 w 376"/>
            <a:gd name="T49" fmla="*/ 268 h 523"/>
            <a:gd name="T50" fmla="*/ 152 w 376"/>
            <a:gd name="T51" fmla="*/ 265 h 523"/>
            <a:gd name="T52" fmla="*/ 115 w 376"/>
            <a:gd name="T53" fmla="*/ 240 h 523"/>
            <a:gd name="T54" fmla="*/ 93 w 376"/>
            <a:gd name="T55" fmla="*/ 198 h 523"/>
            <a:gd name="T56" fmla="*/ 90 w 376"/>
            <a:gd name="T57" fmla="*/ 172 h 523"/>
            <a:gd name="T58" fmla="*/ 73 w 376"/>
            <a:gd name="T59" fmla="*/ 161 h 523"/>
            <a:gd name="T60" fmla="*/ 70 w 376"/>
            <a:gd name="T61" fmla="*/ 139 h 523"/>
            <a:gd name="T62" fmla="*/ 80 w 376"/>
            <a:gd name="T63" fmla="*/ 122 h 523"/>
            <a:gd name="T64" fmla="*/ 90 w 376"/>
            <a:gd name="T65" fmla="*/ 97 h 523"/>
            <a:gd name="T66" fmla="*/ 99 w 376"/>
            <a:gd name="T67" fmla="*/ 55 h 523"/>
            <a:gd name="T68" fmla="*/ 126 w 376"/>
            <a:gd name="T69" fmla="*/ 21 h 523"/>
            <a:gd name="T70" fmla="*/ 165 w 376"/>
            <a:gd name="T71" fmla="*/ 3 h 52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</a:cxnLst>
          <a:rect l="0" t="0" r="r" b="b"/>
          <a:pathLst>
            <a:path w="376" h="523">
              <a:moveTo>
                <a:pt x="187" y="0"/>
              </a:moveTo>
              <a:lnTo>
                <a:pt x="209" y="3"/>
              </a:lnTo>
              <a:lnTo>
                <a:pt x="230" y="10"/>
              </a:lnTo>
              <a:lnTo>
                <a:pt x="248" y="21"/>
              </a:lnTo>
              <a:lnTo>
                <a:pt x="263" y="36"/>
              </a:lnTo>
              <a:lnTo>
                <a:pt x="274" y="55"/>
              </a:lnTo>
              <a:lnTo>
                <a:pt x="282" y="75"/>
              </a:lnTo>
              <a:lnTo>
                <a:pt x="285" y="97"/>
              </a:lnTo>
              <a:lnTo>
                <a:pt x="285" y="120"/>
              </a:lnTo>
              <a:lnTo>
                <a:pt x="295" y="122"/>
              </a:lnTo>
              <a:lnTo>
                <a:pt x="302" y="129"/>
              </a:lnTo>
              <a:lnTo>
                <a:pt x="305" y="139"/>
              </a:lnTo>
              <a:lnTo>
                <a:pt x="305" y="151"/>
              </a:lnTo>
              <a:lnTo>
                <a:pt x="302" y="161"/>
              </a:lnTo>
              <a:lnTo>
                <a:pt x="295" y="169"/>
              </a:lnTo>
              <a:lnTo>
                <a:pt x="285" y="172"/>
              </a:lnTo>
              <a:lnTo>
                <a:pt x="285" y="175"/>
              </a:lnTo>
              <a:lnTo>
                <a:pt x="282" y="198"/>
              </a:lnTo>
              <a:lnTo>
                <a:pt x="273" y="220"/>
              </a:lnTo>
              <a:lnTo>
                <a:pt x="260" y="239"/>
              </a:lnTo>
              <a:lnTo>
                <a:pt x="243" y="254"/>
              </a:lnTo>
              <a:lnTo>
                <a:pt x="223" y="265"/>
              </a:lnTo>
              <a:lnTo>
                <a:pt x="232" y="266"/>
              </a:lnTo>
              <a:lnTo>
                <a:pt x="240" y="267"/>
              </a:lnTo>
              <a:lnTo>
                <a:pt x="245" y="268"/>
              </a:lnTo>
              <a:lnTo>
                <a:pt x="246" y="268"/>
              </a:lnTo>
              <a:lnTo>
                <a:pt x="323" y="285"/>
              </a:lnTo>
              <a:lnTo>
                <a:pt x="341" y="292"/>
              </a:lnTo>
              <a:lnTo>
                <a:pt x="355" y="302"/>
              </a:lnTo>
              <a:lnTo>
                <a:pt x="366" y="316"/>
              </a:lnTo>
              <a:lnTo>
                <a:pt x="373" y="332"/>
              </a:lnTo>
              <a:lnTo>
                <a:pt x="376" y="351"/>
              </a:lnTo>
              <a:lnTo>
                <a:pt x="376" y="500"/>
              </a:lnTo>
              <a:lnTo>
                <a:pt x="374" y="509"/>
              </a:lnTo>
              <a:lnTo>
                <a:pt x="369" y="516"/>
              </a:lnTo>
              <a:lnTo>
                <a:pt x="362" y="521"/>
              </a:lnTo>
              <a:lnTo>
                <a:pt x="353" y="523"/>
              </a:lnTo>
              <a:lnTo>
                <a:pt x="23" y="523"/>
              </a:lnTo>
              <a:lnTo>
                <a:pt x="14" y="521"/>
              </a:lnTo>
              <a:lnTo>
                <a:pt x="6" y="516"/>
              </a:lnTo>
              <a:lnTo>
                <a:pt x="1" y="509"/>
              </a:lnTo>
              <a:lnTo>
                <a:pt x="0" y="500"/>
              </a:lnTo>
              <a:lnTo>
                <a:pt x="0" y="351"/>
              </a:lnTo>
              <a:lnTo>
                <a:pt x="2" y="332"/>
              </a:lnTo>
              <a:lnTo>
                <a:pt x="9" y="316"/>
              </a:lnTo>
              <a:lnTo>
                <a:pt x="20" y="302"/>
              </a:lnTo>
              <a:lnTo>
                <a:pt x="35" y="292"/>
              </a:lnTo>
              <a:lnTo>
                <a:pt x="52" y="285"/>
              </a:lnTo>
              <a:lnTo>
                <a:pt x="129" y="268"/>
              </a:lnTo>
              <a:lnTo>
                <a:pt x="132" y="268"/>
              </a:lnTo>
              <a:lnTo>
                <a:pt x="140" y="267"/>
              </a:lnTo>
              <a:lnTo>
                <a:pt x="152" y="265"/>
              </a:lnTo>
              <a:lnTo>
                <a:pt x="132" y="255"/>
              </a:lnTo>
              <a:lnTo>
                <a:pt x="115" y="240"/>
              </a:lnTo>
              <a:lnTo>
                <a:pt x="101" y="220"/>
              </a:lnTo>
              <a:lnTo>
                <a:pt x="93" y="198"/>
              </a:lnTo>
              <a:lnTo>
                <a:pt x="90" y="175"/>
              </a:lnTo>
              <a:lnTo>
                <a:pt x="90" y="172"/>
              </a:lnTo>
              <a:lnTo>
                <a:pt x="80" y="169"/>
              </a:lnTo>
              <a:lnTo>
                <a:pt x="73" y="161"/>
              </a:lnTo>
              <a:lnTo>
                <a:pt x="70" y="151"/>
              </a:lnTo>
              <a:lnTo>
                <a:pt x="70" y="139"/>
              </a:lnTo>
              <a:lnTo>
                <a:pt x="73" y="129"/>
              </a:lnTo>
              <a:lnTo>
                <a:pt x="80" y="122"/>
              </a:lnTo>
              <a:lnTo>
                <a:pt x="90" y="120"/>
              </a:lnTo>
              <a:lnTo>
                <a:pt x="90" y="97"/>
              </a:lnTo>
              <a:lnTo>
                <a:pt x="92" y="75"/>
              </a:lnTo>
              <a:lnTo>
                <a:pt x="99" y="55"/>
              </a:lnTo>
              <a:lnTo>
                <a:pt x="112" y="36"/>
              </a:lnTo>
              <a:lnTo>
                <a:pt x="126" y="21"/>
              </a:lnTo>
              <a:lnTo>
                <a:pt x="144" y="10"/>
              </a:lnTo>
              <a:lnTo>
                <a:pt x="165" y="3"/>
              </a:lnTo>
              <a:lnTo>
                <a:pt x="187" y="0"/>
              </a:lnTo>
              <a:close/>
            </a:path>
          </a:pathLst>
        </a:custGeom>
        <a:solidFill>
          <a:schemeClr val="bg2">
            <a:lumMod val="50000"/>
          </a:schemeClr>
        </a:solidFill>
        <a:ln w="0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1</xdr:col>
      <xdr:colOff>197123</xdr:colOff>
      <xdr:row>8</xdr:row>
      <xdr:rowOff>114300</xdr:rowOff>
    </xdr:from>
    <xdr:to>
      <xdr:col>1</xdr:col>
      <xdr:colOff>495119</xdr:colOff>
      <xdr:row>9</xdr:row>
      <xdr:rowOff>130721</xdr:rowOff>
    </xdr:to>
    <xdr:grpSp>
      <xdr:nvGrpSpPr>
        <xdr:cNvPr id="23" name="Telephone icon group" descr="Telephon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>
          <a:grpSpLocks noChangeAspect="1"/>
        </xdr:cNvGrpSpPr>
      </xdr:nvGrpSpPr>
      <xdr:grpSpPr>
        <a:xfrm>
          <a:off x="378098" y="2743200"/>
          <a:ext cx="297996" cy="245021"/>
          <a:chOff x="1857375" y="5410200"/>
          <a:chExt cx="428625" cy="352425"/>
        </a:xfrm>
        <a:solidFill>
          <a:schemeClr val="bg2">
            <a:lumMod val="50000"/>
          </a:schemeClr>
        </a:solidFill>
      </xdr:grpSpPr>
      <xdr:sp macro="" textlink="">
        <xdr:nvSpPr>
          <xdr:cNvPr id="24" name="Freeform 20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/>
          </xdr:cNvSpPr>
        </xdr:nvSpPr>
        <xdr:spPr bwMode="auto">
          <a:xfrm>
            <a:off x="2190750" y="5486400"/>
            <a:ext cx="95250" cy="38100"/>
          </a:xfrm>
          <a:custGeom>
            <a:avLst/>
            <a:gdLst>
              <a:gd name="T0" fmla="*/ 0 w 106"/>
              <a:gd name="T1" fmla="*/ 0 h 41"/>
              <a:gd name="T2" fmla="*/ 106 w 106"/>
              <a:gd name="T3" fmla="*/ 0 h 41"/>
              <a:gd name="T4" fmla="*/ 106 w 106"/>
              <a:gd name="T5" fmla="*/ 18 h 41"/>
              <a:gd name="T6" fmla="*/ 104 w 106"/>
              <a:gd name="T7" fmla="*/ 27 h 41"/>
              <a:gd name="T8" fmla="*/ 99 w 106"/>
              <a:gd name="T9" fmla="*/ 35 h 41"/>
              <a:gd name="T10" fmla="*/ 96 w 106"/>
              <a:gd name="T11" fmla="*/ 38 h 41"/>
              <a:gd name="T12" fmla="*/ 92 w 106"/>
              <a:gd name="T13" fmla="*/ 40 h 41"/>
              <a:gd name="T14" fmla="*/ 88 w 106"/>
              <a:gd name="T15" fmla="*/ 41 h 41"/>
              <a:gd name="T16" fmla="*/ 84 w 106"/>
              <a:gd name="T17" fmla="*/ 41 h 41"/>
              <a:gd name="T18" fmla="*/ 23 w 106"/>
              <a:gd name="T19" fmla="*/ 41 h 41"/>
              <a:gd name="T20" fmla="*/ 19 w 106"/>
              <a:gd name="T21" fmla="*/ 41 h 41"/>
              <a:gd name="T22" fmla="*/ 15 w 106"/>
              <a:gd name="T23" fmla="*/ 40 h 41"/>
              <a:gd name="T24" fmla="*/ 11 w 106"/>
              <a:gd name="T25" fmla="*/ 38 h 41"/>
              <a:gd name="T26" fmla="*/ 7 w 106"/>
              <a:gd name="T27" fmla="*/ 35 h 41"/>
              <a:gd name="T28" fmla="*/ 2 w 106"/>
              <a:gd name="T29" fmla="*/ 27 h 41"/>
              <a:gd name="T30" fmla="*/ 0 w 106"/>
              <a:gd name="T31" fmla="*/ 18 h 41"/>
              <a:gd name="T32" fmla="*/ 0 w 106"/>
              <a:gd name="T33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06" h="41">
                <a:moveTo>
                  <a:pt x="0" y="0"/>
                </a:moveTo>
                <a:lnTo>
                  <a:pt x="106" y="0"/>
                </a:lnTo>
                <a:lnTo>
                  <a:pt x="106" y="18"/>
                </a:lnTo>
                <a:lnTo>
                  <a:pt x="104" y="27"/>
                </a:lnTo>
                <a:lnTo>
                  <a:pt x="99" y="35"/>
                </a:lnTo>
                <a:lnTo>
                  <a:pt x="96" y="38"/>
                </a:lnTo>
                <a:lnTo>
                  <a:pt x="92" y="40"/>
                </a:lnTo>
                <a:lnTo>
                  <a:pt x="88" y="41"/>
                </a:lnTo>
                <a:lnTo>
                  <a:pt x="84" y="41"/>
                </a:lnTo>
                <a:lnTo>
                  <a:pt x="23" y="41"/>
                </a:lnTo>
                <a:lnTo>
                  <a:pt x="19" y="41"/>
                </a:lnTo>
                <a:lnTo>
                  <a:pt x="15" y="40"/>
                </a:lnTo>
                <a:lnTo>
                  <a:pt x="11" y="38"/>
                </a:lnTo>
                <a:lnTo>
                  <a:pt x="7" y="35"/>
                </a:lnTo>
                <a:lnTo>
                  <a:pt x="2" y="27"/>
                </a:lnTo>
                <a:lnTo>
                  <a:pt x="0" y="18"/>
                </a:lnTo>
                <a:lnTo>
                  <a:pt x="0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5" name="Freeform 21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>
            <a:spLocks/>
          </xdr:cNvSpPr>
        </xdr:nvSpPr>
        <xdr:spPr bwMode="auto">
          <a:xfrm>
            <a:off x="1866900" y="5486400"/>
            <a:ext cx="85725" cy="38100"/>
          </a:xfrm>
          <a:custGeom>
            <a:avLst/>
            <a:gdLst>
              <a:gd name="T0" fmla="*/ 0 w 106"/>
              <a:gd name="T1" fmla="*/ 0 h 41"/>
              <a:gd name="T2" fmla="*/ 106 w 106"/>
              <a:gd name="T3" fmla="*/ 0 h 41"/>
              <a:gd name="T4" fmla="*/ 106 w 106"/>
              <a:gd name="T5" fmla="*/ 18 h 41"/>
              <a:gd name="T6" fmla="*/ 103 w 106"/>
              <a:gd name="T7" fmla="*/ 27 h 41"/>
              <a:gd name="T8" fmla="*/ 98 w 106"/>
              <a:gd name="T9" fmla="*/ 35 h 41"/>
              <a:gd name="T10" fmla="*/ 95 w 106"/>
              <a:gd name="T11" fmla="*/ 38 h 41"/>
              <a:gd name="T12" fmla="*/ 91 w 106"/>
              <a:gd name="T13" fmla="*/ 40 h 41"/>
              <a:gd name="T14" fmla="*/ 87 w 106"/>
              <a:gd name="T15" fmla="*/ 41 h 41"/>
              <a:gd name="T16" fmla="*/ 83 w 106"/>
              <a:gd name="T17" fmla="*/ 41 h 41"/>
              <a:gd name="T18" fmla="*/ 22 w 106"/>
              <a:gd name="T19" fmla="*/ 41 h 41"/>
              <a:gd name="T20" fmla="*/ 18 w 106"/>
              <a:gd name="T21" fmla="*/ 41 h 41"/>
              <a:gd name="T22" fmla="*/ 14 w 106"/>
              <a:gd name="T23" fmla="*/ 40 h 41"/>
              <a:gd name="T24" fmla="*/ 10 w 106"/>
              <a:gd name="T25" fmla="*/ 38 h 41"/>
              <a:gd name="T26" fmla="*/ 7 w 106"/>
              <a:gd name="T27" fmla="*/ 35 h 41"/>
              <a:gd name="T28" fmla="*/ 2 w 106"/>
              <a:gd name="T29" fmla="*/ 27 h 41"/>
              <a:gd name="T30" fmla="*/ 0 w 106"/>
              <a:gd name="T31" fmla="*/ 18 h 41"/>
              <a:gd name="T32" fmla="*/ 0 w 106"/>
              <a:gd name="T33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06" h="41">
                <a:moveTo>
                  <a:pt x="0" y="0"/>
                </a:moveTo>
                <a:lnTo>
                  <a:pt x="106" y="0"/>
                </a:lnTo>
                <a:lnTo>
                  <a:pt x="106" y="18"/>
                </a:lnTo>
                <a:lnTo>
                  <a:pt x="103" y="27"/>
                </a:lnTo>
                <a:lnTo>
                  <a:pt x="98" y="35"/>
                </a:lnTo>
                <a:lnTo>
                  <a:pt x="95" y="38"/>
                </a:lnTo>
                <a:lnTo>
                  <a:pt x="91" y="40"/>
                </a:lnTo>
                <a:lnTo>
                  <a:pt x="87" y="41"/>
                </a:lnTo>
                <a:lnTo>
                  <a:pt x="83" y="41"/>
                </a:lnTo>
                <a:lnTo>
                  <a:pt x="22" y="41"/>
                </a:lnTo>
                <a:lnTo>
                  <a:pt x="18" y="41"/>
                </a:lnTo>
                <a:lnTo>
                  <a:pt x="14" y="40"/>
                </a:lnTo>
                <a:lnTo>
                  <a:pt x="10" y="38"/>
                </a:lnTo>
                <a:lnTo>
                  <a:pt x="7" y="35"/>
                </a:lnTo>
                <a:lnTo>
                  <a:pt x="2" y="27"/>
                </a:lnTo>
                <a:lnTo>
                  <a:pt x="0" y="18"/>
                </a:lnTo>
                <a:lnTo>
                  <a:pt x="0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6" name="Freeform 22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>
            <a:spLocks noEditPoints="1"/>
          </xdr:cNvSpPr>
        </xdr:nvSpPr>
        <xdr:spPr bwMode="auto">
          <a:xfrm>
            <a:off x="1857375" y="5410200"/>
            <a:ext cx="428625" cy="352425"/>
          </a:xfrm>
          <a:custGeom>
            <a:avLst/>
            <a:gdLst>
              <a:gd name="T0" fmla="*/ 288 w 489"/>
              <a:gd name="T1" fmla="*/ 292 h 406"/>
              <a:gd name="T2" fmla="*/ 292 w 489"/>
              <a:gd name="T3" fmla="*/ 315 h 406"/>
              <a:gd name="T4" fmla="*/ 330 w 489"/>
              <a:gd name="T5" fmla="*/ 315 h 406"/>
              <a:gd name="T6" fmla="*/ 335 w 489"/>
              <a:gd name="T7" fmla="*/ 292 h 406"/>
              <a:gd name="T8" fmla="*/ 298 w 489"/>
              <a:gd name="T9" fmla="*/ 284 h 406"/>
              <a:gd name="T10" fmla="*/ 221 w 489"/>
              <a:gd name="T11" fmla="*/ 292 h 406"/>
              <a:gd name="T12" fmla="*/ 225 w 489"/>
              <a:gd name="T13" fmla="*/ 315 h 406"/>
              <a:gd name="T14" fmla="*/ 263 w 489"/>
              <a:gd name="T15" fmla="*/ 315 h 406"/>
              <a:gd name="T16" fmla="*/ 267 w 489"/>
              <a:gd name="T17" fmla="*/ 292 h 406"/>
              <a:gd name="T18" fmla="*/ 232 w 489"/>
              <a:gd name="T19" fmla="*/ 284 h 406"/>
              <a:gd name="T20" fmla="*/ 154 w 489"/>
              <a:gd name="T21" fmla="*/ 292 h 406"/>
              <a:gd name="T22" fmla="*/ 158 w 489"/>
              <a:gd name="T23" fmla="*/ 315 h 406"/>
              <a:gd name="T24" fmla="*/ 197 w 489"/>
              <a:gd name="T25" fmla="*/ 315 h 406"/>
              <a:gd name="T26" fmla="*/ 201 w 489"/>
              <a:gd name="T27" fmla="*/ 292 h 406"/>
              <a:gd name="T28" fmla="*/ 165 w 489"/>
              <a:gd name="T29" fmla="*/ 284 h 406"/>
              <a:gd name="T30" fmla="*/ 288 w 489"/>
              <a:gd name="T31" fmla="*/ 247 h 406"/>
              <a:gd name="T32" fmla="*/ 292 w 489"/>
              <a:gd name="T33" fmla="*/ 271 h 406"/>
              <a:gd name="T34" fmla="*/ 330 w 489"/>
              <a:gd name="T35" fmla="*/ 271 h 406"/>
              <a:gd name="T36" fmla="*/ 335 w 489"/>
              <a:gd name="T37" fmla="*/ 247 h 406"/>
              <a:gd name="T38" fmla="*/ 298 w 489"/>
              <a:gd name="T39" fmla="*/ 240 h 406"/>
              <a:gd name="T40" fmla="*/ 221 w 489"/>
              <a:gd name="T41" fmla="*/ 247 h 406"/>
              <a:gd name="T42" fmla="*/ 225 w 489"/>
              <a:gd name="T43" fmla="*/ 271 h 406"/>
              <a:gd name="T44" fmla="*/ 263 w 489"/>
              <a:gd name="T45" fmla="*/ 271 h 406"/>
              <a:gd name="T46" fmla="*/ 267 w 489"/>
              <a:gd name="T47" fmla="*/ 247 h 406"/>
              <a:gd name="T48" fmla="*/ 232 w 489"/>
              <a:gd name="T49" fmla="*/ 240 h 406"/>
              <a:gd name="T50" fmla="*/ 154 w 489"/>
              <a:gd name="T51" fmla="*/ 247 h 406"/>
              <a:gd name="T52" fmla="*/ 158 w 489"/>
              <a:gd name="T53" fmla="*/ 271 h 406"/>
              <a:gd name="T54" fmla="*/ 197 w 489"/>
              <a:gd name="T55" fmla="*/ 271 h 406"/>
              <a:gd name="T56" fmla="*/ 201 w 489"/>
              <a:gd name="T57" fmla="*/ 247 h 406"/>
              <a:gd name="T58" fmla="*/ 165 w 489"/>
              <a:gd name="T59" fmla="*/ 240 h 406"/>
              <a:gd name="T60" fmla="*/ 288 w 489"/>
              <a:gd name="T61" fmla="*/ 204 h 406"/>
              <a:gd name="T62" fmla="*/ 292 w 489"/>
              <a:gd name="T63" fmla="*/ 227 h 406"/>
              <a:gd name="T64" fmla="*/ 330 w 489"/>
              <a:gd name="T65" fmla="*/ 227 h 406"/>
              <a:gd name="T66" fmla="*/ 335 w 489"/>
              <a:gd name="T67" fmla="*/ 204 h 406"/>
              <a:gd name="T68" fmla="*/ 298 w 489"/>
              <a:gd name="T69" fmla="*/ 197 h 406"/>
              <a:gd name="T70" fmla="*/ 221 w 489"/>
              <a:gd name="T71" fmla="*/ 204 h 406"/>
              <a:gd name="T72" fmla="*/ 225 w 489"/>
              <a:gd name="T73" fmla="*/ 227 h 406"/>
              <a:gd name="T74" fmla="*/ 263 w 489"/>
              <a:gd name="T75" fmla="*/ 227 h 406"/>
              <a:gd name="T76" fmla="*/ 267 w 489"/>
              <a:gd name="T77" fmla="*/ 204 h 406"/>
              <a:gd name="T78" fmla="*/ 232 w 489"/>
              <a:gd name="T79" fmla="*/ 197 h 406"/>
              <a:gd name="T80" fmla="*/ 154 w 489"/>
              <a:gd name="T81" fmla="*/ 204 h 406"/>
              <a:gd name="T82" fmla="*/ 158 w 489"/>
              <a:gd name="T83" fmla="*/ 227 h 406"/>
              <a:gd name="T84" fmla="*/ 197 w 489"/>
              <a:gd name="T85" fmla="*/ 227 h 406"/>
              <a:gd name="T86" fmla="*/ 201 w 489"/>
              <a:gd name="T87" fmla="*/ 204 h 406"/>
              <a:gd name="T88" fmla="*/ 165 w 489"/>
              <a:gd name="T89" fmla="*/ 197 h 406"/>
              <a:gd name="T90" fmla="*/ 189 w 489"/>
              <a:gd name="T91" fmla="*/ 76 h 406"/>
              <a:gd name="T92" fmla="*/ 470 w 489"/>
              <a:gd name="T93" fmla="*/ 20 h 406"/>
              <a:gd name="T94" fmla="*/ 356 w 489"/>
              <a:gd name="T95" fmla="*/ 76 h 406"/>
              <a:gd name="T96" fmla="*/ 386 w 489"/>
              <a:gd name="T97" fmla="*/ 164 h 406"/>
              <a:gd name="T98" fmla="*/ 459 w 489"/>
              <a:gd name="T99" fmla="*/ 225 h 406"/>
              <a:gd name="T100" fmla="*/ 488 w 489"/>
              <a:gd name="T101" fmla="*/ 339 h 406"/>
              <a:gd name="T102" fmla="*/ 439 w 489"/>
              <a:gd name="T103" fmla="*/ 404 h 406"/>
              <a:gd name="T104" fmla="*/ 20 w 489"/>
              <a:gd name="T105" fmla="*/ 387 h 406"/>
              <a:gd name="T106" fmla="*/ 3 w 489"/>
              <a:gd name="T107" fmla="*/ 259 h 406"/>
              <a:gd name="T108" fmla="*/ 60 w 489"/>
              <a:gd name="T109" fmla="*/ 198 h 406"/>
              <a:gd name="T110" fmla="*/ 125 w 489"/>
              <a:gd name="T111" fmla="*/ 148 h 406"/>
              <a:gd name="T112" fmla="*/ 0 w 489"/>
              <a:gd name="T113" fmla="*/ 68 h 406"/>
              <a:gd name="T114" fmla="*/ 50 w 489"/>
              <a:gd name="T115" fmla="*/ 2 h 4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489" h="406">
                <a:moveTo>
                  <a:pt x="298" y="284"/>
                </a:moveTo>
                <a:lnTo>
                  <a:pt x="295" y="285"/>
                </a:lnTo>
                <a:lnTo>
                  <a:pt x="292" y="287"/>
                </a:lnTo>
                <a:lnTo>
                  <a:pt x="289" y="289"/>
                </a:lnTo>
                <a:lnTo>
                  <a:pt x="288" y="292"/>
                </a:lnTo>
                <a:lnTo>
                  <a:pt x="287" y="295"/>
                </a:lnTo>
                <a:lnTo>
                  <a:pt x="287" y="306"/>
                </a:lnTo>
                <a:lnTo>
                  <a:pt x="288" y="309"/>
                </a:lnTo>
                <a:lnTo>
                  <a:pt x="289" y="312"/>
                </a:lnTo>
                <a:lnTo>
                  <a:pt x="292" y="315"/>
                </a:lnTo>
                <a:lnTo>
                  <a:pt x="295" y="317"/>
                </a:lnTo>
                <a:lnTo>
                  <a:pt x="298" y="318"/>
                </a:lnTo>
                <a:lnTo>
                  <a:pt x="324" y="318"/>
                </a:lnTo>
                <a:lnTo>
                  <a:pt x="327" y="317"/>
                </a:lnTo>
                <a:lnTo>
                  <a:pt x="330" y="315"/>
                </a:lnTo>
                <a:lnTo>
                  <a:pt x="333" y="312"/>
                </a:lnTo>
                <a:lnTo>
                  <a:pt x="335" y="309"/>
                </a:lnTo>
                <a:lnTo>
                  <a:pt x="336" y="306"/>
                </a:lnTo>
                <a:lnTo>
                  <a:pt x="336" y="295"/>
                </a:lnTo>
                <a:lnTo>
                  <a:pt x="335" y="292"/>
                </a:lnTo>
                <a:lnTo>
                  <a:pt x="333" y="289"/>
                </a:lnTo>
                <a:lnTo>
                  <a:pt x="330" y="287"/>
                </a:lnTo>
                <a:lnTo>
                  <a:pt x="327" y="285"/>
                </a:lnTo>
                <a:lnTo>
                  <a:pt x="324" y="284"/>
                </a:lnTo>
                <a:lnTo>
                  <a:pt x="298" y="284"/>
                </a:lnTo>
                <a:close/>
                <a:moveTo>
                  <a:pt x="232" y="284"/>
                </a:moveTo>
                <a:lnTo>
                  <a:pt x="228" y="285"/>
                </a:lnTo>
                <a:lnTo>
                  <a:pt x="225" y="287"/>
                </a:lnTo>
                <a:lnTo>
                  <a:pt x="223" y="289"/>
                </a:lnTo>
                <a:lnTo>
                  <a:pt x="221" y="292"/>
                </a:lnTo>
                <a:lnTo>
                  <a:pt x="221" y="295"/>
                </a:lnTo>
                <a:lnTo>
                  <a:pt x="221" y="306"/>
                </a:lnTo>
                <a:lnTo>
                  <a:pt x="221" y="309"/>
                </a:lnTo>
                <a:lnTo>
                  <a:pt x="223" y="312"/>
                </a:lnTo>
                <a:lnTo>
                  <a:pt x="225" y="315"/>
                </a:lnTo>
                <a:lnTo>
                  <a:pt x="228" y="317"/>
                </a:lnTo>
                <a:lnTo>
                  <a:pt x="232" y="318"/>
                </a:lnTo>
                <a:lnTo>
                  <a:pt x="257" y="318"/>
                </a:lnTo>
                <a:lnTo>
                  <a:pt x="261" y="317"/>
                </a:lnTo>
                <a:lnTo>
                  <a:pt x="263" y="315"/>
                </a:lnTo>
                <a:lnTo>
                  <a:pt x="266" y="312"/>
                </a:lnTo>
                <a:lnTo>
                  <a:pt x="267" y="309"/>
                </a:lnTo>
                <a:lnTo>
                  <a:pt x="268" y="306"/>
                </a:lnTo>
                <a:lnTo>
                  <a:pt x="268" y="295"/>
                </a:lnTo>
                <a:lnTo>
                  <a:pt x="267" y="292"/>
                </a:lnTo>
                <a:lnTo>
                  <a:pt x="266" y="289"/>
                </a:lnTo>
                <a:lnTo>
                  <a:pt x="263" y="287"/>
                </a:lnTo>
                <a:lnTo>
                  <a:pt x="261" y="285"/>
                </a:lnTo>
                <a:lnTo>
                  <a:pt x="257" y="284"/>
                </a:lnTo>
                <a:lnTo>
                  <a:pt x="232" y="284"/>
                </a:lnTo>
                <a:close/>
                <a:moveTo>
                  <a:pt x="165" y="284"/>
                </a:moveTo>
                <a:lnTo>
                  <a:pt x="161" y="285"/>
                </a:lnTo>
                <a:lnTo>
                  <a:pt x="158" y="287"/>
                </a:lnTo>
                <a:lnTo>
                  <a:pt x="155" y="289"/>
                </a:lnTo>
                <a:lnTo>
                  <a:pt x="154" y="292"/>
                </a:lnTo>
                <a:lnTo>
                  <a:pt x="153" y="295"/>
                </a:lnTo>
                <a:lnTo>
                  <a:pt x="153" y="306"/>
                </a:lnTo>
                <a:lnTo>
                  <a:pt x="154" y="309"/>
                </a:lnTo>
                <a:lnTo>
                  <a:pt x="155" y="312"/>
                </a:lnTo>
                <a:lnTo>
                  <a:pt x="158" y="315"/>
                </a:lnTo>
                <a:lnTo>
                  <a:pt x="161" y="317"/>
                </a:lnTo>
                <a:lnTo>
                  <a:pt x="165" y="318"/>
                </a:lnTo>
                <a:lnTo>
                  <a:pt x="190" y="318"/>
                </a:lnTo>
                <a:lnTo>
                  <a:pt x="194" y="317"/>
                </a:lnTo>
                <a:lnTo>
                  <a:pt x="197" y="315"/>
                </a:lnTo>
                <a:lnTo>
                  <a:pt x="199" y="312"/>
                </a:lnTo>
                <a:lnTo>
                  <a:pt x="201" y="309"/>
                </a:lnTo>
                <a:lnTo>
                  <a:pt x="201" y="306"/>
                </a:lnTo>
                <a:lnTo>
                  <a:pt x="201" y="295"/>
                </a:lnTo>
                <a:lnTo>
                  <a:pt x="201" y="292"/>
                </a:lnTo>
                <a:lnTo>
                  <a:pt x="199" y="289"/>
                </a:lnTo>
                <a:lnTo>
                  <a:pt x="197" y="287"/>
                </a:lnTo>
                <a:lnTo>
                  <a:pt x="194" y="285"/>
                </a:lnTo>
                <a:lnTo>
                  <a:pt x="190" y="284"/>
                </a:lnTo>
                <a:lnTo>
                  <a:pt x="165" y="284"/>
                </a:lnTo>
                <a:close/>
                <a:moveTo>
                  <a:pt x="298" y="240"/>
                </a:moveTo>
                <a:lnTo>
                  <a:pt x="295" y="241"/>
                </a:lnTo>
                <a:lnTo>
                  <a:pt x="292" y="242"/>
                </a:lnTo>
                <a:lnTo>
                  <a:pt x="289" y="244"/>
                </a:lnTo>
                <a:lnTo>
                  <a:pt x="288" y="247"/>
                </a:lnTo>
                <a:lnTo>
                  <a:pt x="287" y="251"/>
                </a:lnTo>
                <a:lnTo>
                  <a:pt x="287" y="262"/>
                </a:lnTo>
                <a:lnTo>
                  <a:pt x="288" y="266"/>
                </a:lnTo>
                <a:lnTo>
                  <a:pt x="289" y="269"/>
                </a:lnTo>
                <a:lnTo>
                  <a:pt x="292" y="271"/>
                </a:lnTo>
                <a:lnTo>
                  <a:pt x="295" y="273"/>
                </a:lnTo>
                <a:lnTo>
                  <a:pt x="298" y="273"/>
                </a:lnTo>
                <a:lnTo>
                  <a:pt x="324" y="273"/>
                </a:lnTo>
                <a:lnTo>
                  <a:pt x="327" y="273"/>
                </a:lnTo>
                <a:lnTo>
                  <a:pt x="330" y="271"/>
                </a:lnTo>
                <a:lnTo>
                  <a:pt x="333" y="269"/>
                </a:lnTo>
                <a:lnTo>
                  <a:pt x="335" y="266"/>
                </a:lnTo>
                <a:lnTo>
                  <a:pt x="336" y="262"/>
                </a:lnTo>
                <a:lnTo>
                  <a:pt x="336" y="251"/>
                </a:lnTo>
                <a:lnTo>
                  <a:pt x="335" y="247"/>
                </a:lnTo>
                <a:lnTo>
                  <a:pt x="333" y="244"/>
                </a:lnTo>
                <a:lnTo>
                  <a:pt x="330" y="242"/>
                </a:lnTo>
                <a:lnTo>
                  <a:pt x="327" y="241"/>
                </a:lnTo>
                <a:lnTo>
                  <a:pt x="324" y="240"/>
                </a:lnTo>
                <a:lnTo>
                  <a:pt x="298" y="240"/>
                </a:lnTo>
                <a:close/>
                <a:moveTo>
                  <a:pt x="232" y="240"/>
                </a:moveTo>
                <a:lnTo>
                  <a:pt x="228" y="241"/>
                </a:lnTo>
                <a:lnTo>
                  <a:pt x="225" y="242"/>
                </a:lnTo>
                <a:lnTo>
                  <a:pt x="223" y="244"/>
                </a:lnTo>
                <a:lnTo>
                  <a:pt x="221" y="247"/>
                </a:lnTo>
                <a:lnTo>
                  <a:pt x="221" y="251"/>
                </a:lnTo>
                <a:lnTo>
                  <a:pt x="221" y="262"/>
                </a:lnTo>
                <a:lnTo>
                  <a:pt x="221" y="266"/>
                </a:lnTo>
                <a:lnTo>
                  <a:pt x="223" y="269"/>
                </a:lnTo>
                <a:lnTo>
                  <a:pt x="225" y="271"/>
                </a:lnTo>
                <a:lnTo>
                  <a:pt x="228" y="273"/>
                </a:lnTo>
                <a:lnTo>
                  <a:pt x="232" y="273"/>
                </a:lnTo>
                <a:lnTo>
                  <a:pt x="257" y="273"/>
                </a:lnTo>
                <a:lnTo>
                  <a:pt x="261" y="273"/>
                </a:lnTo>
                <a:lnTo>
                  <a:pt x="263" y="271"/>
                </a:lnTo>
                <a:lnTo>
                  <a:pt x="266" y="269"/>
                </a:lnTo>
                <a:lnTo>
                  <a:pt x="267" y="266"/>
                </a:lnTo>
                <a:lnTo>
                  <a:pt x="268" y="262"/>
                </a:lnTo>
                <a:lnTo>
                  <a:pt x="268" y="251"/>
                </a:lnTo>
                <a:lnTo>
                  <a:pt x="267" y="247"/>
                </a:lnTo>
                <a:lnTo>
                  <a:pt x="266" y="244"/>
                </a:lnTo>
                <a:lnTo>
                  <a:pt x="263" y="242"/>
                </a:lnTo>
                <a:lnTo>
                  <a:pt x="261" y="241"/>
                </a:lnTo>
                <a:lnTo>
                  <a:pt x="257" y="240"/>
                </a:lnTo>
                <a:lnTo>
                  <a:pt x="232" y="240"/>
                </a:lnTo>
                <a:close/>
                <a:moveTo>
                  <a:pt x="165" y="240"/>
                </a:moveTo>
                <a:lnTo>
                  <a:pt x="161" y="241"/>
                </a:lnTo>
                <a:lnTo>
                  <a:pt x="158" y="242"/>
                </a:lnTo>
                <a:lnTo>
                  <a:pt x="155" y="244"/>
                </a:lnTo>
                <a:lnTo>
                  <a:pt x="154" y="247"/>
                </a:lnTo>
                <a:lnTo>
                  <a:pt x="153" y="251"/>
                </a:lnTo>
                <a:lnTo>
                  <a:pt x="153" y="262"/>
                </a:lnTo>
                <a:lnTo>
                  <a:pt x="154" y="266"/>
                </a:lnTo>
                <a:lnTo>
                  <a:pt x="155" y="269"/>
                </a:lnTo>
                <a:lnTo>
                  <a:pt x="158" y="271"/>
                </a:lnTo>
                <a:lnTo>
                  <a:pt x="161" y="273"/>
                </a:lnTo>
                <a:lnTo>
                  <a:pt x="165" y="273"/>
                </a:lnTo>
                <a:lnTo>
                  <a:pt x="190" y="273"/>
                </a:lnTo>
                <a:lnTo>
                  <a:pt x="194" y="273"/>
                </a:lnTo>
                <a:lnTo>
                  <a:pt x="197" y="271"/>
                </a:lnTo>
                <a:lnTo>
                  <a:pt x="199" y="269"/>
                </a:lnTo>
                <a:lnTo>
                  <a:pt x="201" y="266"/>
                </a:lnTo>
                <a:lnTo>
                  <a:pt x="201" y="262"/>
                </a:lnTo>
                <a:lnTo>
                  <a:pt x="201" y="251"/>
                </a:lnTo>
                <a:lnTo>
                  <a:pt x="201" y="247"/>
                </a:lnTo>
                <a:lnTo>
                  <a:pt x="199" y="244"/>
                </a:lnTo>
                <a:lnTo>
                  <a:pt x="197" y="242"/>
                </a:lnTo>
                <a:lnTo>
                  <a:pt x="194" y="241"/>
                </a:lnTo>
                <a:lnTo>
                  <a:pt x="190" y="240"/>
                </a:lnTo>
                <a:lnTo>
                  <a:pt x="165" y="240"/>
                </a:lnTo>
                <a:close/>
                <a:moveTo>
                  <a:pt x="298" y="197"/>
                </a:moveTo>
                <a:lnTo>
                  <a:pt x="295" y="197"/>
                </a:lnTo>
                <a:lnTo>
                  <a:pt x="292" y="199"/>
                </a:lnTo>
                <a:lnTo>
                  <a:pt x="289" y="201"/>
                </a:lnTo>
                <a:lnTo>
                  <a:pt x="288" y="204"/>
                </a:lnTo>
                <a:lnTo>
                  <a:pt x="287" y="207"/>
                </a:lnTo>
                <a:lnTo>
                  <a:pt x="287" y="218"/>
                </a:lnTo>
                <a:lnTo>
                  <a:pt x="288" y="221"/>
                </a:lnTo>
                <a:lnTo>
                  <a:pt x="289" y="224"/>
                </a:lnTo>
                <a:lnTo>
                  <a:pt x="292" y="227"/>
                </a:lnTo>
                <a:lnTo>
                  <a:pt x="295" y="228"/>
                </a:lnTo>
                <a:lnTo>
                  <a:pt x="298" y="229"/>
                </a:lnTo>
                <a:lnTo>
                  <a:pt x="324" y="229"/>
                </a:lnTo>
                <a:lnTo>
                  <a:pt x="327" y="228"/>
                </a:lnTo>
                <a:lnTo>
                  <a:pt x="330" y="227"/>
                </a:lnTo>
                <a:lnTo>
                  <a:pt x="333" y="224"/>
                </a:lnTo>
                <a:lnTo>
                  <a:pt x="335" y="221"/>
                </a:lnTo>
                <a:lnTo>
                  <a:pt x="336" y="218"/>
                </a:lnTo>
                <a:lnTo>
                  <a:pt x="336" y="207"/>
                </a:lnTo>
                <a:lnTo>
                  <a:pt x="335" y="204"/>
                </a:lnTo>
                <a:lnTo>
                  <a:pt x="333" y="201"/>
                </a:lnTo>
                <a:lnTo>
                  <a:pt x="330" y="199"/>
                </a:lnTo>
                <a:lnTo>
                  <a:pt x="327" y="197"/>
                </a:lnTo>
                <a:lnTo>
                  <a:pt x="324" y="197"/>
                </a:lnTo>
                <a:lnTo>
                  <a:pt x="298" y="197"/>
                </a:lnTo>
                <a:close/>
                <a:moveTo>
                  <a:pt x="232" y="197"/>
                </a:moveTo>
                <a:lnTo>
                  <a:pt x="228" y="197"/>
                </a:lnTo>
                <a:lnTo>
                  <a:pt x="225" y="199"/>
                </a:lnTo>
                <a:lnTo>
                  <a:pt x="223" y="201"/>
                </a:lnTo>
                <a:lnTo>
                  <a:pt x="221" y="204"/>
                </a:lnTo>
                <a:lnTo>
                  <a:pt x="221" y="207"/>
                </a:lnTo>
                <a:lnTo>
                  <a:pt x="221" y="218"/>
                </a:lnTo>
                <a:lnTo>
                  <a:pt x="221" y="221"/>
                </a:lnTo>
                <a:lnTo>
                  <a:pt x="223" y="224"/>
                </a:lnTo>
                <a:lnTo>
                  <a:pt x="225" y="227"/>
                </a:lnTo>
                <a:lnTo>
                  <a:pt x="228" y="228"/>
                </a:lnTo>
                <a:lnTo>
                  <a:pt x="232" y="229"/>
                </a:lnTo>
                <a:lnTo>
                  <a:pt x="257" y="229"/>
                </a:lnTo>
                <a:lnTo>
                  <a:pt x="261" y="228"/>
                </a:lnTo>
                <a:lnTo>
                  <a:pt x="263" y="227"/>
                </a:lnTo>
                <a:lnTo>
                  <a:pt x="266" y="224"/>
                </a:lnTo>
                <a:lnTo>
                  <a:pt x="267" y="221"/>
                </a:lnTo>
                <a:lnTo>
                  <a:pt x="268" y="218"/>
                </a:lnTo>
                <a:lnTo>
                  <a:pt x="268" y="207"/>
                </a:lnTo>
                <a:lnTo>
                  <a:pt x="267" y="204"/>
                </a:lnTo>
                <a:lnTo>
                  <a:pt x="266" y="201"/>
                </a:lnTo>
                <a:lnTo>
                  <a:pt x="263" y="199"/>
                </a:lnTo>
                <a:lnTo>
                  <a:pt x="261" y="197"/>
                </a:lnTo>
                <a:lnTo>
                  <a:pt x="257" y="197"/>
                </a:lnTo>
                <a:lnTo>
                  <a:pt x="232" y="197"/>
                </a:lnTo>
                <a:close/>
                <a:moveTo>
                  <a:pt x="165" y="197"/>
                </a:moveTo>
                <a:lnTo>
                  <a:pt x="161" y="197"/>
                </a:lnTo>
                <a:lnTo>
                  <a:pt x="158" y="199"/>
                </a:lnTo>
                <a:lnTo>
                  <a:pt x="155" y="201"/>
                </a:lnTo>
                <a:lnTo>
                  <a:pt x="154" y="204"/>
                </a:lnTo>
                <a:lnTo>
                  <a:pt x="153" y="207"/>
                </a:lnTo>
                <a:lnTo>
                  <a:pt x="153" y="218"/>
                </a:lnTo>
                <a:lnTo>
                  <a:pt x="154" y="221"/>
                </a:lnTo>
                <a:lnTo>
                  <a:pt x="155" y="224"/>
                </a:lnTo>
                <a:lnTo>
                  <a:pt x="158" y="227"/>
                </a:lnTo>
                <a:lnTo>
                  <a:pt x="161" y="228"/>
                </a:lnTo>
                <a:lnTo>
                  <a:pt x="165" y="229"/>
                </a:lnTo>
                <a:lnTo>
                  <a:pt x="190" y="229"/>
                </a:lnTo>
                <a:lnTo>
                  <a:pt x="194" y="228"/>
                </a:lnTo>
                <a:lnTo>
                  <a:pt x="197" y="227"/>
                </a:lnTo>
                <a:lnTo>
                  <a:pt x="199" y="224"/>
                </a:lnTo>
                <a:lnTo>
                  <a:pt x="201" y="221"/>
                </a:lnTo>
                <a:lnTo>
                  <a:pt x="201" y="218"/>
                </a:lnTo>
                <a:lnTo>
                  <a:pt x="201" y="207"/>
                </a:lnTo>
                <a:lnTo>
                  <a:pt x="201" y="204"/>
                </a:lnTo>
                <a:lnTo>
                  <a:pt x="199" y="201"/>
                </a:lnTo>
                <a:lnTo>
                  <a:pt x="197" y="199"/>
                </a:lnTo>
                <a:lnTo>
                  <a:pt x="194" y="197"/>
                </a:lnTo>
                <a:lnTo>
                  <a:pt x="190" y="197"/>
                </a:lnTo>
                <a:lnTo>
                  <a:pt x="165" y="197"/>
                </a:lnTo>
                <a:close/>
                <a:moveTo>
                  <a:pt x="189" y="76"/>
                </a:moveTo>
                <a:lnTo>
                  <a:pt x="189" y="114"/>
                </a:lnTo>
                <a:lnTo>
                  <a:pt x="300" y="114"/>
                </a:lnTo>
                <a:lnTo>
                  <a:pt x="300" y="76"/>
                </a:lnTo>
                <a:lnTo>
                  <a:pt x="189" y="76"/>
                </a:lnTo>
                <a:close/>
                <a:moveTo>
                  <a:pt x="68" y="0"/>
                </a:moveTo>
                <a:lnTo>
                  <a:pt x="422" y="0"/>
                </a:lnTo>
                <a:lnTo>
                  <a:pt x="439" y="2"/>
                </a:lnTo>
                <a:lnTo>
                  <a:pt x="456" y="10"/>
                </a:lnTo>
                <a:lnTo>
                  <a:pt x="470" y="20"/>
                </a:lnTo>
                <a:lnTo>
                  <a:pt x="480" y="34"/>
                </a:lnTo>
                <a:lnTo>
                  <a:pt x="487" y="50"/>
                </a:lnTo>
                <a:lnTo>
                  <a:pt x="489" y="68"/>
                </a:lnTo>
                <a:lnTo>
                  <a:pt x="489" y="76"/>
                </a:lnTo>
                <a:lnTo>
                  <a:pt x="356" y="76"/>
                </a:lnTo>
                <a:lnTo>
                  <a:pt x="356" y="142"/>
                </a:lnTo>
                <a:lnTo>
                  <a:pt x="358" y="144"/>
                </a:lnTo>
                <a:lnTo>
                  <a:pt x="364" y="148"/>
                </a:lnTo>
                <a:lnTo>
                  <a:pt x="374" y="155"/>
                </a:lnTo>
                <a:lnTo>
                  <a:pt x="386" y="164"/>
                </a:lnTo>
                <a:lnTo>
                  <a:pt x="400" y="174"/>
                </a:lnTo>
                <a:lnTo>
                  <a:pt x="415" y="186"/>
                </a:lnTo>
                <a:lnTo>
                  <a:pt x="430" y="199"/>
                </a:lnTo>
                <a:lnTo>
                  <a:pt x="445" y="212"/>
                </a:lnTo>
                <a:lnTo>
                  <a:pt x="459" y="225"/>
                </a:lnTo>
                <a:lnTo>
                  <a:pt x="471" y="238"/>
                </a:lnTo>
                <a:lnTo>
                  <a:pt x="480" y="250"/>
                </a:lnTo>
                <a:lnTo>
                  <a:pt x="486" y="262"/>
                </a:lnTo>
                <a:lnTo>
                  <a:pt x="489" y="271"/>
                </a:lnTo>
                <a:lnTo>
                  <a:pt x="488" y="339"/>
                </a:lnTo>
                <a:lnTo>
                  <a:pt x="486" y="357"/>
                </a:lnTo>
                <a:lnTo>
                  <a:pt x="479" y="372"/>
                </a:lnTo>
                <a:lnTo>
                  <a:pt x="469" y="387"/>
                </a:lnTo>
                <a:lnTo>
                  <a:pt x="456" y="397"/>
                </a:lnTo>
                <a:lnTo>
                  <a:pt x="439" y="404"/>
                </a:lnTo>
                <a:lnTo>
                  <a:pt x="421" y="406"/>
                </a:lnTo>
                <a:lnTo>
                  <a:pt x="67" y="406"/>
                </a:lnTo>
                <a:lnTo>
                  <a:pt x="50" y="404"/>
                </a:lnTo>
                <a:lnTo>
                  <a:pt x="33" y="397"/>
                </a:lnTo>
                <a:lnTo>
                  <a:pt x="20" y="387"/>
                </a:lnTo>
                <a:lnTo>
                  <a:pt x="10" y="372"/>
                </a:lnTo>
                <a:lnTo>
                  <a:pt x="3" y="356"/>
                </a:lnTo>
                <a:lnTo>
                  <a:pt x="1" y="339"/>
                </a:lnTo>
                <a:lnTo>
                  <a:pt x="1" y="268"/>
                </a:lnTo>
                <a:lnTo>
                  <a:pt x="3" y="259"/>
                </a:lnTo>
                <a:lnTo>
                  <a:pt x="9" y="247"/>
                </a:lnTo>
                <a:lnTo>
                  <a:pt x="18" y="236"/>
                </a:lnTo>
                <a:lnTo>
                  <a:pt x="30" y="223"/>
                </a:lnTo>
                <a:lnTo>
                  <a:pt x="44" y="210"/>
                </a:lnTo>
                <a:lnTo>
                  <a:pt x="60" y="198"/>
                </a:lnTo>
                <a:lnTo>
                  <a:pt x="75" y="185"/>
                </a:lnTo>
                <a:lnTo>
                  <a:pt x="89" y="173"/>
                </a:lnTo>
                <a:lnTo>
                  <a:pt x="103" y="163"/>
                </a:lnTo>
                <a:lnTo>
                  <a:pt x="116" y="155"/>
                </a:lnTo>
                <a:lnTo>
                  <a:pt x="125" y="148"/>
                </a:lnTo>
                <a:lnTo>
                  <a:pt x="131" y="144"/>
                </a:lnTo>
                <a:lnTo>
                  <a:pt x="133" y="142"/>
                </a:lnTo>
                <a:lnTo>
                  <a:pt x="133" y="76"/>
                </a:lnTo>
                <a:lnTo>
                  <a:pt x="0" y="76"/>
                </a:lnTo>
                <a:lnTo>
                  <a:pt x="0" y="68"/>
                </a:lnTo>
                <a:lnTo>
                  <a:pt x="3" y="50"/>
                </a:lnTo>
                <a:lnTo>
                  <a:pt x="9" y="34"/>
                </a:lnTo>
                <a:lnTo>
                  <a:pt x="20" y="20"/>
                </a:lnTo>
                <a:lnTo>
                  <a:pt x="33" y="10"/>
                </a:lnTo>
                <a:lnTo>
                  <a:pt x="50" y="2"/>
                </a:lnTo>
                <a:lnTo>
                  <a:pt x="68" y="0"/>
                </a:lnTo>
                <a:close/>
              </a:path>
            </a:pathLst>
          </a:custGeom>
          <a:grpFill/>
          <a:ln w="0">
            <a:noFill/>
            <a:prstDash val="solid"/>
            <a:round/>
            <a:headEnd/>
            <a:tailEnd/>
          </a:ln>
        </xdr:spPr>
      </xdr:sp>
    </xdr:grpSp>
    <xdr:clientData/>
  </xdr:twoCellAnchor>
</xdr:wsDr>
</file>

<file path=xl/tables/table1.xml><?xml version="1.0" encoding="utf-8"?>
<table xmlns="http://schemas.openxmlformats.org/spreadsheetml/2006/main" id="1" name="Inventory" displayName="Inventory" ref="B13:K93" totalsRowShown="0" totalsRowDxfId="11">
  <autoFilter ref="B13:K93">
    <filterColumn colId="2">
      <filters blank="1"/>
    </filterColumn>
  </autoFilter>
  <tableColumns count="10">
    <tableColumn id="21" name="TASK" totalsRowDxfId="10" dataCellStyle="Comma">
      <calculatedColumnFormula>ROW($A1)</calculatedColumnFormula>
    </tableColumn>
    <tableColumn id="3" name="DESCRIPTION" totalsRowDxfId="9"/>
    <tableColumn id="4" name="POC/Point of Contact" totalsRowDxfId="8"/>
    <tableColumn id="6" name="DUE DATE" dataDxfId="7" totalsRowDxfId="6" dataCellStyle="Date"/>
    <tableColumn id="7" name="ACTUAL DATE" totalsRowDxfId="5" dataCellStyle="Date"/>
    <tableColumn id="8" name="Task Detail" totalsRowDxfId="4"/>
    <tableColumn id="9" name="Estimated_x000a_ price" totalsRowDxfId="3" dataCellStyle="Currency [0]"/>
    <tableColumn id="10" name="TOTALS RAISED" totalsRowDxfId="2" dataCellStyle="Currency [0]"/>
    <tableColumn id="13" name="Notes" totalsRowDxfId="1" dataCellStyle="Hyperlink"/>
    <tableColumn id="14" name="Photo" totalsRowDxfId="0"/>
  </tableColumns>
  <tableStyleInfo name="Home Inventory" showFirstColumn="1" showLastColumn="0" showRowStripes="1" showColumnStripes="0"/>
  <extLst>
    <ext xmlns:x14="http://schemas.microsoft.com/office/spreadsheetml/2009/9/main" uri="{504A1905-F514-4f6f-8877-14C23A59335A}">
      <x14:table altTextSummary="List of household inventory items such as, Item # (calculated field), Room/area, item information, Purchase information, Estimated Current Value, Notes, and Photo (Yes/No field)"/>
    </ext>
  </extLst>
</table>
</file>

<file path=xl/tables/table2.xml><?xml version="1.0" encoding="utf-8"?>
<table xmlns="http://schemas.openxmlformats.org/spreadsheetml/2006/main" id="2" name="RoomLookup" displayName="RoomLookup" ref="B3:B16" totalsRowShown="0">
  <autoFilter ref="B3:B16"/>
  <sortState ref="B4:B15">
    <sortCondition ref="B3:B15"/>
  </sortState>
  <tableColumns count="1">
    <tableColumn id="1" name="Resources Needed"/>
  </tableColumns>
  <tableStyleInfo name="Home Inventory" showFirstColumn="0" showLastColumn="0" showRowStripes="1" showColumnStripes="0"/>
  <extLst>
    <ext xmlns:x14="http://schemas.microsoft.com/office/spreadsheetml/2009/9/main" uri="{504A1905-F514-4f6f-8877-14C23A59335A}">
      <x14:table altTextSummary="A table containing rooms or areas of a home"/>
    </ext>
  </extLst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Home Inventory">
      <a:dk1>
        <a:sysClr val="windowText" lastClr="000000"/>
      </a:dk1>
      <a:lt1>
        <a:sysClr val="window" lastClr="FFFFFF"/>
      </a:lt1>
      <a:dk2>
        <a:srgbClr val="4F998E"/>
      </a:dk2>
      <a:lt2>
        <a:srgbClr val="CCEBE8"/>
      </a:lt2>
      <a:accent1>
        <a:srgbClr val="CC3104"/>
      </a:accent1>
      <a:accent2>
        <a:srgbClr val="FF931E"/>
      </a:accent2>
      <a:accent3>
        <a:srgbClr val="E59881"/>
      </a:accent3>
      <a:accent4>
        <a:srgbClr val="A49B8D"/>
      </a:accent4>
      <a:accent5>
        <a:srgbClr val="A8AD6C"/>
      </a:accent5>
      <a:accent6>
        <a:srgbClr val="CC3104"/>
      </a:accent6>
      <a:hlink>
        <a:srgbClr val="FF931E"/>
      </a:hlink>
      <a:folHlink>
        <a:srgbClr val="FFC000"/>
      </a:folHlink>
    </a:clrScheme>
    <a:fontScheme name="Home Inventory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jlairabee@tomokapm.com" TargetMode="External"/><Relationship Id="rId7" Type="http://schemas.openxmlformats.org/officeDocument/2006/relationships/hyperlink" Target="mailto:capitalproductions@yahoo.com" TargetMode="External"/><Relationship Id="rId2" Type="http://schemas.openxmlformats.org/officeDocument/2006/relationships/hyperlink" Target="mailto:capitalproductions@yahoo.com" TargetMode="External"/><Relationship Id="rId1" Type="http://schemas.openxmlformats.org/officeDocument/2006/relationships/hyperlink" Target="mailto:capitalproductions@yahoo.com" TargetMode="External"/><Relationship Id="rId6" Type="http://schemas.openxmlformats.org/officeDocument/2006/relationships/hyperlink" Target="mailto:chesbrewco@yahoo.com" TargetMode="External"/><Relationship Id="rId5" Type="http://schemas.openxmlformats.org/officeDocument/2006/relationships/hyperlink" Target="mailto:jlairabee@tomokapm.com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jlairabee@tomokapm.com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autoPageBreaks="0" fitToPage="1"/>
  </sheetPr>
  <dimension ref="A1:K115"/>
  <sheetViews>
    <sheetView showGridLines="0" tabSelected="1" zoomScaleNormal="100" workbookViewId="0">
      <pane ySplit="12" topLeftCell="A13" activePane="bottomLeft" state="frozen"/>
      <selection pane="bottomLeft"/>
    </sheetView>
  </sheetViews>
  <sheetFormatPr defaultRowHeight="30" customHeight="1" x14ac:dyDescent="0.25"/>
  <cols>
    <col min="1" max="1" width="2.7109375" style="8" customWidth="1"/>
    <col min="2" max="2" width="17" style="2" customWidth="1"/>
    <col min="3" max="3" width="24.7109375" style="2" customWidth="1"/>
    <col min="4" max="4" width="19.28515625" style="2" customWidth="1"/>
    <col min="5" max="5" width="18.5703125" style="2" customWidth="1"/>
    <col min="6" max="6" width="15.7109375" style="2" customWidth="1"/>
    <col min="7" max="7" width="36.7109375" style="2" customWidth="1"/>
    <col min="8" max="9" width="18.5703125" style="2" customWidth="1"/>
    <col min="10" max="10" width="28.42578125" style="2" customWidth="1"/>
    <col min="11" max="11" width="11.7109375" style="1" customWidth="1"/>
    <col min="12" max="12" width="2.7109375" customWidth="1"/>
  </cols>
  <sheetData>
    <row r="1" spans="1:11" ht="65.099999999999994" customHeight="1" x14ac:dyDescent="0.25">
      <c r="A1" s="4"/>
      <c r="B1" s="64" t="s">
        <v>128</v>
      </c>
      <c r="C1" s="64"/>
      <c r="D1" s="6"/>
      <c r="E1" s="4"/>
      <c r="F1" s="4"/>
      <c r="G1" s="4"/>
      <c r="H1" s="4"/>
      <c r="I1" s="4"/>
      <c r="J1" s="4"/>
      <c r="K1" s="14" t="s">
        <v>6</v>
      </c>
    </row>
    <row r="2" spans="1:11" ht="30" customHeight="1" thickBot="1" x14ac:dyDescent="0.3">
      <c r="A2" s="4"/>
      <c r="B2" s="65" t="s">
        <v>127</v>
      </c>
      <c r="C2" s="65"/>
      <c r="D2" s="65"/>
      <c r="E2" s="19"/>
      <c r="F2" s="71" t="s">
        <v>26</v>
      </c>
      <c r="G2" s="71"/>
      <c r="H2" s="13">
        <f ca="1">TODAY()+20</f>
        <v>45348</v>
      </c>
      <c r="I2" s="11"/>
      <c r="J2" s="11"/>
      <c r="K2" s="11"/>
    </row>
    <row r="3" spans="1:11" ht="30" customHeight="1" thickTop="1" thickBot="1" x14ac:dyDescent="0.3">
      <c r="A3" s="4"/>
      <c r="B3" s="19"/>
      <c r="C3" s="19"/>
      <c r="D3" s="19"/>
      <c r="E3" s="19"/>
      <c r="F3" s="20"/>
      <c r="G3" s="20"/>
      <c r="H3" s="13" t="s">
        <v>48</v>
      </c>
      <c r="I3" s="19"/>
      <c r="J3" s="19"/>
      <c r="K3" s="19"/>
    </row>
    <row r="4" spans="1:11" ht="18" customHeight="1" thickTop="1" thickBot="1" x14ac:dyDescent="0.3">
      <c r="A4" s="4"/>
      <c r="B4" s="63" t="s">
        <v>7</v>
      </c>
      <c r="C4" s="66" t="s">
        <v>5</v>
      </c>
      <c r="D4" s="67" t="s">
        <v>122</v>
      </c>
      <c r="E4" s="68"/>
      <c r="F4" s="4"/>
      <c r="G4" s="7" t="s">
        <v>27</v>
      </c>
      <c r="H4" s="59" t="s">
        <v>49</v>
      </c>
      <c r="I4" s="59"/>
      <c r="J4" s="59"/>
      <c r="K4" s="4"/>
    </row>
    <row r="5" spans="1:11" ht="12.75" customHeight="1" thickTop="1" thickBot="1" x14ac:dyDescent="0.3">
      <c r="A5" s="4"/>
      <c r="B5" s="63"/>
      <c r="C5" s="66"/>
      <c r="D5" s="68"/>
      <c r="E5" s="68"/>
      <c r="F5" s="4"/>
      <c r="G5" s="7" t="s">
        <v>28</v>
      </c>
      <c r="H5" s="60" t="s">
        <v>50</v>
      </c>
      <c r="I5" s="61"/>
      <c r="J5" s="61"/>
      <c r="K5" s="4"/>
    </row>
    <row r="6" spans="1:11" ht="18" customHeight="1" thickTop="1" thickBot="1" x14ac:dyDescent="0.3">
      <c r="A6" s="4"/>
      <c r="B6" s="63" t="s">
        <v>8</v>
      </c>
      <c r="C6" s="66" t="s">
        <v>25</v>
      </c>
      <c r="D6" s="70" t="s">
        <v>125</v>
      </c>
      <c r="E6" s="68"/>
      <c r="F6" s="4"/>
      <c r="G6" s="7" t="s">
        <v>152</v>
      </c>
      <c r="H6" s="62" t="s">
        <v>15</v>
      </c>
      <c r="I6" s="62"/>
      <c r="J6" s="62"/>
      <c r="K6" s="3"/>
    </row>
    <row r="7" spans="1:11" ht="15.75" customHeight="1" thickTop="1" thickBot="1" x14ac:dyDescent="0.3">
      <c r="A7" s="4"/>
      <c r="B7" s="63"/>
      <c r="C7" s="66"/>
      <c r="D7" s="68"/>
      <c r="E7" s="68"/>
      <c r="F7" s="4"/>
      <c r="G7" s="7" t="s">
        <v>30</v>
      </c>
      <c r="H7" s="60" t="s">
        <v>50</v>
      </c>
      <c r="I7" s="61"/>
      <c r="J7" s="61"/>
      <c r="K7" s="5"/>
    </row>
    <row r="8" spans="1:11" ht="18" customHeight="1" thickTop="1" thickBot="1" x14ac:dyDescent="0.3">
      <c r="A8" s="4"/>
      <c r="B8" s="18"/>
      <c r="C8" s="21"/>
      <c r="D8" s="22"/>
      <c r="E8" s="22"/>
      <c r="F8" s="4"/>
      <c r="G8" s="7" t="s">
        <v>47</v>
      </c>
      <c r="H8" s="60" t="s">
        <v>50</v>
      </c>
      <c r="I8" s="61"/>
      <c r="J8" s="61"/>
      <c r="K8" s="5"/>
    </row>
    <row r="9" spans="1:11" ht="18" customHeight="1" thickTop="1" thickBot="1" x14ac:dyDescent="0.3">
      <c r="A9" s="4"/>
      <c r="B9" s="63" t="s">
        <v>9</v>
      </c>
      <c r="C9" s="66" t="s">
        <v>3</v>
      </c>
      <c r="D9" s="69" t="s">
        <v>126</v>
      </c>
      <c r="E9" s="69"/>
      <c r="F9" s="4"/>
      <c r="G9" s="7" t="s">
        <v>31</v>
      </c>
      <c r="H9" s="59" t="s">
        <v>49</v>
      </c>
      <c r="I9" s="59"/>
      <c r="J9" s="59"/>
      <c r="K9" s="3"/>
    </row>
    <row r="10" spans="1:11" ht="18" customHeight="1" thickTop="1" thickBot="1" x14ac:dyDescent="0.3">
      <c r="A10" s="4"/>
      <c r="B10" s="63"/>
      <c r="C10" s="66"/>
      <c r="D10" s="69"/>
      <c r="E10" s="69"/>
      <c r="F10" s="4"/>
      <c r="G10" s="7" t="s">
        <v>84</v>
      </c>
      <c r="H10" s="62" t="s">
        <v>15</v>
      </c>
      <c r="I10" s="62"/>
      <c r="J10" s="62"/>
      <c r="K10" s="10"/>
    </row>
    <row r="11" spans="1:11" ht="18" customHeight="1" thickTop="1" thickBot="1" x14ac:dyDescent="0.3">
      <c r="A11" s="4"/>
      <c r="B11" s="63"/>
      <c r="C11" s="66"/>
      <c r="D11" s="69"/>
      <c r="E11" s="69"/>
      <c r="F11" s="4"/>
      <c r="G11" s="7" t="s">
        <v>85</v>
      </c>
      <c r="H11" s="34" t="s">
        <v>15</v>
      </c>
      <c r="I11" s="34"/>
      <c r="J11" s="34"/>
      <c r="K11" s="10"/>
    </row>
    <row r="12" spans="1:11" ht="15.75" customHeight="1" thickTop="1" thickBot="1" x14ac:dyDescent="0.3">
      <c r="A12" s="4"/>
      <c r="B12" s="63"/>
      <c r="C12" s="66"/>
      <c r="D12" s="69"/>
      <c r="E12" s="69"/>
      <c r="F12" s="4"/>
      <c r="G12" s="7" t="s">
        <v>86</v>
      </c>
      <c r="H12" s="60" t="s">
        <v>50</v>
      </c>
      <c r="I12" s="61"/>
      <c r="J12" s="61"/>
      <c r="K12" s="3"/>
    </row>
    <row r="13" spans="1:11" ht="30" customHeight="1" thickTop="1" x14ac:dyDescent="0.25">
      <c r="B13" s="31" t="s">
        <v>10</v>
      </c>
      <c r="C13" s="32" t="s">
        <v>11</v>
      </c>
      <c r="D13" s="32" t="s">
        <v>12</v>
      </c>
      <c r="E13" s="32" t="s">
        <v>13</v>
      </c>
      <c r="F13" s="32" t="s">
        <v>14</v>
      </c>
      <c r="G13" s="32" t="s">
        <v>24</v>
      </c>
      <c r="H13" s="32" t="s">
        <v>40</v>
      </c>
      <c r="I13" s="32" t="s">
        <v>22</v>
      </c>
      <c r="J13" s="32" t="s">
        <v>0</v>
      </c>
      <c r="K13" s="32" t="s">
        <v>51</v>
      </c>
    </row>
    <row r="14" spans="1:11" ht="30" customHeight="1" x14ac:dyDescent="0.25">
      <c r="B14" s="29" t="s">
        <v>137</v>
      </c>
      <c r="C14" s="24"/>
      <c r="D14" s="24"/>
      <c r="E14" s="24"/>
      <c r="F14" s="24"/>
      <c r="G14" s="58"/>
      <c r="H14" s="26"/>
      <c r="I14" s="26"/>
      <c r="J14" s="24"/>
      <c r="K14" s="33" t="s">
        <v>1</v>
      </c>
    </row>
    <row r="15" spans="1:11" ht="30" customHeight="1" x14ac:dyDescent="0.25">
      <c r="B15" s="15">
        <v>1</v>
      </c>
      <c r="C15" t="s">
        <v>138</v>
      </c>
      <c r="D15" t="s">
        <v>88</v>
      </c>
      <c r="E15" s="16">
        <v>45323</v>
      </c>
      <c r="F15" s="16"/>
      <c r="G15" t="s">
        <v>139</v>
      </c>
      <c r="H15" s="17"/>
      <c r="I15" s="17"/>
      <c r="J15" s="23" t="s">
        <v>66</v>
      </c>
      <c r="K15" t="s">
        <v>1</v>
      </c>
    </row>
    <row r="16" spans="1:11" ht="30" customHeight="1" x14ac:dyDescent="0.25">
      <c r="B16" s="15">
        <v>2</v>
      </c>
      <c r="C16"/>
      <c r="D16"/>
      <c r="E16" s="16"/>
      <c r="F16" s="16"/>
      <c r="G16"/>
      <c r="H16" s="17"/>
      <c r="I16" s="17"/>
      <c r="J16" s="23"/>
      <c r="K16"/>
    </row>
    <row r="17" spans="1:11" ht="30" customHeight="1" x14ac:dyDescent="0.25">
      <c r="B17" s="15">
        <v>3</v>
      </c>
      <c r="C17"/>
      <c r="D17"/>
      <c r="E17" s="16"/>
      <c r="F17" s="16"/>
      <c r="G17"/>
      <c r="H17" s="17"/>
      <c r="I17" s="17"/>
      <c r="J17" s="23"/>
      <c r="K17" t="s">
        <v>2</v>
      </c>
    </row>
    <row r="18" spans="1:11" ht="30" customHeight="1" x14ac:dyDescent="0.25">
      <c r="B18" s="29" t="s">
        <v>27</v>
      </c>
      <c r="C18" s="24"/>
      <c r="D18" s="24"/>
      <c r="E18" s="24"/>
      <c r="F18" s="24"/>
      <c r="G18" s="25" t="s">
        <v>45</v>
      </c>
      <c r="H18" s="26"/>
      <c r="I18" s="26"/>
      <c r="J18" s="24"/>
      <c r="K18" s="33" t="s">
        <v>1</v>
      </c>
    </row>
    <row r="19" spans="1:11" ht="30" customHeight="1" x14ac:dyDescent="0.25">
      <c r="B19" s="15">
        <f>ROW($A1)</f>
        <v>1</v>
      </c>
      <c r="C19" t="s">
        <v>32</v>
      </c>
      <c r="D19" t="s">
        <v>39</v>
      </c>
      <c r="E19" s="16">
        <f ca="1">TODAY()-132</f>
        <v>45196</v>
      </c>
      <c r="F19" s="16">
        <f ca="1">TODAY()-10</f>
        <v>45318</v>
      </c>
      <c r="G19" t="s">
        <v>43</v>
      </c>
      <c r="H19" s="17">
        <v>47000</v>
      </c>
      <c r="I19" s="17">
        <v>55000</v>
      </c>
      <c r="J19" s="23" t="s">
        <v>66</v>
      </c>
      <c r="K19" t="s">
        <v>1</v>
      </c>
    </row>
    <row r="20" spans="1:11" ht="30" customHeight="1" x14ac:dyDescent="0.25">
      <c r="B20" s="15">
        <v>2</v>
      </c>
      <c r="C20" t="s">
        <v>52</v>
      </c>
      <c r="D20" t="s">
        <v>53</v>
      </c>
      <c r="E20" s="16">
        <f ca="1">TODAY()-100</f>
        <v>45228</v>
      </c>
      <c r="F20" s="16" t="s">
        <v>54</v>
      </c>
      <c r="G20"/>
      <c r="H20" s="17"/>
      <c r="I20" s="17"/>
      <c r="J20" s="23"/>
      <c r="K20"/>
    </row>
    <row r="21" spans="1:11" ht="30" customHeight="1" x14ac:dyDescent="0.25">
      <c r="B21" s="15">
        <v>3</v>
      </c>
      <c r="C21" t="s">
        <v>34</v>
      </c>
      <c r="D21" t="s">
        <v>41</v>
      </c>
      <c r="E21" s="16">
        <f ca="1">TODAY()-65</f>
        <v>45263</v>
      </c>
      <c r="F21" s="16">
        <f ca="1">TODAY()-69</f>
        <v>45259</v>
      </c>
      <c r="G21" t="s">
        <v>42</v>
      </c>
      <c r="H21" s="17">
        <v>1200</v>
      </c>
      <c r="I21" s="17">
        <v>1000</v>
      </c>
      <c r="J21" s="23"/>
      <c r="K21" t="s">
        <v>2</v>
      </c>
    </row>
    <row r="22" spans="1:11" ht="30" customHeight="1" x14ac:dyDescent="0.25">
      <c r="A22"/>
      <c r="B22" s="15">
        <v>4</v>
      </c>
      <c r="C22" t="s">
        <v>38</v>
      </c>
      <c r="D22" t="s">
        <v>44</v>
      </c>
      <c r="E22" s="16">
        <f ca="1">TODAY()-34</f>
        <v>45294</v>
      </c>
      <c r="F22" s="16">
        <f ca="1">TODAY()-2</f>
        <v>45326</v>
      </c>
      <c r="G22" s="36" t="s">
        <v>120</v>
      </c>
      <c r="H22" s="17">
        <v>0</v>
      </c>
      <c r="I22" s="17">
        <v>550</v>
      </c>
      <c r="J22" s="23"/>
      <c r="K22" t="s">
        <v>2</v>
      </c>
    </row>
    <row r="23" spans="1:11" ht="36.75" customHeight="1" x14ac:dyDescent="0.25">
      <c r="A23"/>
      <c r="B23" s="15">
        <f>ROW($A5)</f>
        <v>5</v>
      </c>
      <c r="C23" t="s">
        <v>37</v>
      </c>
      <c r="D23" t="s">
        <v>93</v>
      </c>
      <c r="E23" s="16">
        <f ca="1">TODAY()+3</f>
        <v>45331</v>
      </c>
      <c r="F23" s="16"/>
      <c r="G23" s="36" t="s">
        <v>121</v>
      </c>
      <c r="H23" s="17"/>
      <c r="I23" s="17"/>
      <c r="J23" s="23"/>
      <c r="K23" t="s">
        <v>2</v>
      </c>
    </row>
    <row r="24" spans="1:11" ht="30" customHeight="1" x14ac:dyDescent="0.25">
      <c r="B24" s="29" t="s">
        <v>28</v>
      </c>
      <c r="C24" s="24"/>
      <c r="D24" s="24"/>
      <c r="E24" s="24"/>
      <c r="F24" s="24"/>
      <c r="G24" s="25" t="s">
        <v>45</v>
      </c>
      <c r="H24" s="26"/>
      <c r="I24" s="26"/>
      <c r="J24" s="24"/>
      <c r="K24" s="27"/>
    </row>
    <row r="25" spans="1:11" ht="30" customHeight="1" x14ac:dyDescent="0.25">
      <c r="A25"/>
      <c r="B25" s="15">
        <v>1</v>
      </c>
      <c r="C25" t="s">
        <v>38</v>
      </c>
      <c r="D25" t="s">
        <v>56</v>
      </c>
      <c r="E25" s="28">
        <v>45078</v>
      </c>
      <c r="F25" s="16"/>
      <c r="G25" t="s">
        <v>72</v>
      </c>
      <c r="H25" s="17">
        <v>1500000</v>
      </c>
      <c r="I25" s="17">
        <v>1250600</v>
      </c>
      <c r="J25" s="23"/>
      <c r="K25"/>
    </row>
    <row r="26" spans="1:11" ht="30" customHeight="1" x14ac:dyDescent="0.25">
      <c r="A26"/>
      <c r="B26" s="15">
        <v>2</v>
      </c>
      <c r="C26" t="s">
        <v>17</v>
      </c>
      <c r="D26" t="s">
        <v>55</v>
      </c>
      <c r="E26" s="28">
        <v>45108</v>
      </c>
      <c r="F26" s="16"/>
      <c r="G26" t="s">
        <v>74</v>
      </c>
      <c r="H26" s="17"/>
      <c r="I26" s="17"/>
      <c r="J26" s="23"/>
      <c r="K26"/>
    </row>
    <row r="27" spans="1:11" ht="30" customHeight="1" x14ac:dyDescent="0.25">
      <c r="A27"/>
      <c r="B27" s="15">
        <v>3</v>
      </c>
      <c r="C27" t="s">
        <v>65</v>
      </c>
      <c r="D27" t="s">
        <v>55</v>
      </c>
      <c r="E27" s="28">
        <v>45123</v>
      </c>
      <c r="F27" s="16"/>
      <c r="G27" t="s">
        <v>73</v>
      </c>
      <c r="H27" s="17"/>
      <c r="I27" s="17"/>
      <c r="J27" s="23"/>
      <c r="K27"/>
    </row>
    <row r="28" spans="1:11" ht="30" customHeight="1" x14ac:dyDescent="0.25">
      <c r="A28"/>
      <c r="B28" s="15">
        <v>4</v>
      </c>
      <c r="C28" t="s">
        <v>35</v>
      </c>
      <c r="D28" t="s">
        <v>56</v>
      </c>
      <c r="E28" s="28">
        <v>45142</v>
      </c>
      <c r="F28" s="16"/>
      <c r="G28" s="37" t="s">
        <v>75</v>
      </c>
      <c r="H28" s="17"/>
      <c r="I28" s="17"/>
      <c r="J28" s="23" t="s">
        <v>95</v>
      </c>
      <c r="K28"/>
    </row>
    <row r="29" spans="1:11" ht="30" customHeight="1" x14ac:dyDescent="0.25">
      <c r="A29"/>
      <c r="B29" s="15">
        <v>5</v>
      </c>
      <c r="C29" t="s">
        <v>94</v>
      </c>
      <c r="D29" t="s">
        <v>90</v>
      </c>
      <c r="E29" s="42">
        <v>45299</v>
      </c>
      <c r="F29" s="16">
        <v>45300</v>
      </c>
      <c r="G29" s="37" t="s">
        <v>96</v>
      </c>
      <c r="H29" s="17"/>
      <c r="I29" s="17"/>
      <c r="J29" s="23"/>
      <c r="K29"/>
    </row>
    <row r="30" spans="1:11" ht="30" customHeight="1" x14ac:dyDescent="0.25">
      <c r="A30"/>
      <c r="B30" s="15">
        <v>6</v>
      </c>
      <c r="C30"/>
      <c r="D30"/>
      <c r="E30" s="42"/>
      <c r="F30" s="16"/>
      <c r="G30" s="37"/>
      <c r="H30" s="17"/>
      <c r="I30" s="17"/>
      <c r="J30" s="23"/>
      <c r="K30"/>
    </row>
    <row r="31" spans="1:11" ht="30" customHeight="1" x14ac:dyDescent="0.25">
      <c r="A31"/>
      <c r="B31" s="15">
        <v>7</v>
      </c>
      <c r="C31"/>
      <c r="D31"/>
      <c r="E31" s="42"/>
      <c r="F31" s="16"/>
      <c r="G31" s="37"/>
      <c r="H31" s="17"/>
      <c r="I31" s="17"/>
      <c r="J31" s="23"/>
      <c r="K31"/>
    </row>
    <row r="32" spans="1:11" ht="30" customHeight="1" x14ac:dyDescent="0.25">
      <c r="B32" s="15">
        <v>5</v>
      </c>
      <c r="C32" t="s">
        <v>36</v>
      </c>
      <c r="D32" t="s">
        <v>76</v>
      </c>
      <c r="E32" s="16">
        <f ca="1">TODAY()+30</f>
        <v>45358</v>
      </c>
      <c r="F32" s="16">
        <f ca="1">TODAY()-30</f>
        <v>45298</v>
      </c>
      <c r="G32" t="s">
        <v>77</v>
      </c>
      <c r="H32" s="17"/>
      <c r="I32" s="17"/>
      <c r="J32" s="23"/>
      <c r="K32" t="s">
        <v>1</v>
      </c>
    </row>
    <row r="33" spans="2:11" ht="30" customHeight="1" x14ac:dyDescent="0.25">
      <c r="B33" s="29" t="s">
        <v>29</v>
      </c>
      <c r="C33" s="24"/>
      <c r="D33" s="24"/>
      <c r="E33" s="24"/>
      <c r="F33" s="24"/>
      <c r="G33" s="25" t="s">
        <v>45</v>
      </c>
      <c r="H33" s="26"/>
      <c r="I33" s="26"/>
      <c r="J33" s="24"/>
      <c r="K33" s="27"/>
    </row>
    <row r="34" spans="2:11" ht="30" customHeight="1" x14ac:dyDescent="0.25">
      <c r="B34" s="15">
        <v>1</v>
      </c>
      <c r="C34" t="s">
        <v>33</v>
      </c>
      <c r="D34" t="s">
        <v>123</v>
      </c>
      <c r="E34" s="28">
        <v>45265</v>
      </c>
      <c r="F34" s="16"/>
      <c r="G34" t="s">
        <v>124</v>
      </c>
      <c r="H34" s="17"/>
      <c r="I34" s="17"/>
      <c r="J34" s="23"/>
      <c r="K34"/>
    </row>
    <row r="35" spans="2:11" ht="30" customHeight="1" x14ac:dyDescent="0.25">
      <c r="B35" s="15">
        <v>2</v>
      </c>
      <c r="C35" t="s">
        <v>35</v>
      </c>
      <c r="D35" t="s">
        <v>129</v>
      </c>
      <c r="E35" s="28">
        <v>45271</v>
      </c>
      <c r="F35" s="16"/>
      <c r="G35" t="s">
        <v>130</v>
      </c>
      <c r="H35" s="17"/>
      <c r="I35" s="17"/>
      <c r="J35" s="23"/>
      <c r="K35"/>
    </row>
    <row r="36" spans="2:11" ht="30" customHeight="1" x14ac:dyDescent="0.25">
      <c r="B36" s="15">
        <v>3</v>
      </c>
      <c r="C36"/>
      <c r="D36"/>
      <c r="E36" s="28"/>
      <c r="F36" s="16"/>
      <c r="G36"/>
      <c r="H36" s="17"/>
      <c r="I36" s="17"/>
      <c r="J36" s="23"/>
      <c r="K36"/>
    </row>
    <row r="37" spans="2:11" ht="30" customHeight="1" x14ac:dyDescent="0.25">
      <c r="B37" s="29" t="s">
        <v>69</v>
      </c>
      <c r="C37" s="24"/>
      <c r="D37" s="24"/>
      <c r="E37" s="24"/>
      <c r="F37" s="24"/>
      <c r="G37" s="25" t="s">
        <v>45</v>
      </c>
      <c r="H37" s="26"/>
      <c r="I37" s="26"/>
      <c r="J37" s="24"/>
      <c r="K37" s="27"/>
    </row>
    <row r="38" spans="2:11" ht="30" customHeight="1" x14ac:dyDescent="0.25">
      <c r="B38" s="15">
        <v>1</v>
      </c>
      <c r="C38" t="s">
        <v>32</v>
      </c>
      <c r="D38" t="s">
        <v>57</v>
      </c>
      <c r="E38" s="28">
        <v>45133</v>
      </c>
      <c r="F38" s="16"/>
      <c r="G38" t="s">
        <v>70</v>
      </c>
      <c r="H38" s="17"/>
      <c r="I38" s="17"/>
      <c r="J38" s="23" t="s">
        <v>58</v>
      </c>
      <c r="K38"/>
    </row>
    <row r="39" spans="2:11" ht="30" customHeight="1" x14ac:dyDescent="0.25">
      <c r="B39" s="15">
        <v>2</v>
      </c>
      <c r="C39" t="s">
        <v>65</v>
      </c>
      <c r="D39" t="s">
        <v>57</v>
      </c>
      <c r="E39" s="28">
        <v>45170</v>
      </c>
      <c r="F39" s="16"/>
      <c r="G39" s="36" t="s">
        <v>71</v>
      </c>
      <c r="H39" s="17"/>
      <c r="I39" s="17"/>
      <c r="J39" s="23" t="s">
        <v>58</v>
      </c>
      <c r="K39"/>
    </row>
    <row r="40" spans="2:11" ht="30" customHeight="1" x14ac:dyDescent="0.25">
      <c r="B40" s="15">
        <v>3</v>
      </c>
      <c r="C40" t="s">
        <v>32</v>
      </c>
      <c r="D40" t="s">
        <v>93</v>
      </c>
      <c r="E40" s="16">
        <v>45288</v>
      </c>
      <c r="F40" s="16"/>
      <c r="G40" s="36"/>
      <c r="H40" s="17"/>
      <c r="I40" s="17"/>
      <c r="J40" s="23"/>
      <c r="K40"/>
    </row>
    <row r="41" spans="2:11" ht="30" customHeight="1" x14ac:dyDescent="0.25">
      <c r="B41" s="15">
        <v>4</v>
      </c>
      <c r="C41" t="s">
        <v>38</v>
      </c>
      <c r="D41" t="s">
        <v>97</v>
      </c>
      <c r="E41" s="28">
        <v>45288</v>
      </c>
      <c r="F41" s="16"/>
      <c r="G41" s="48" t="s">
        <v>98</v>
      </c>
      <c r="H41" s="17">
        <v>71500</v>
      </c>
      <c r="I41" s="17"/>
      <c r="J41" s="23"/>
      <c r="K41"/>
    </row>
    <row r="42" spans="2:11" ht="30" customHeight="1" x14ac:dyDescent="0.25">
      <c r="B42" s="29" t="s">
        <v>47</v>
      </c>
      <c r="C42" s="24"/>
      <c r="D42" s="24"/>
      <c r="E42" s="24"/>
      <c r="F42" s="24"/>
      <c r="G42" s="25" t="s">
        <v>45</v>
      </c>
      <c r="H42" s="26"/>
      <c r="I42" s="26"/>
      <c r="J42" s="24"/>
      <c r="K42" s="27"/>
    </row>
    <row r="43" spans="2:11" ht="30" customHeight="1" x14ac:dyDescent="0.25">
      <c r="B43" s="15">
        <v>1</v>
      </c>
      <c r="C43" t="s">
        <v>37</v>
      </c>
      <c r="D43" t="s">
        <v>44</v>
      </c>
      <c r="E43" s="28">
        <f ca="1">TODAY()+3</f>
        <v>45331</v>
      </c>
      <c r="F43" s="16"/>
      <c r="G43" s="57" t="s">
        <v>83</v>
      </c>
      <c r="H43" s="17"/>
      <c r="I43" s="17"/>
      <c r="J43" s="23"/>
      <c r="K43"/>
    </row>
    <row r="44" spans="2:11" ht="30" customHeight="1" x14ac:dyDescent="0.25">
      <c r="B44" s="15">
        <v>2</v>
      </c>
      <c r="C44" t="s">
        <v>38</v>
      </c>
      <c r="D44" t="s">
        <v>44</v>
      </c>
      <c r="E44" s="28">
        <v>45290</v>
      </c>
      <c r="F44" s="16"/>
      <c r="G44" s="57" t="s">
        <v>102</v>
      </c>
      <c r="H44" s="17"/>
      <c r="I44" s="17"/>
      <c r="J44" s="23"/>
      <c r="K44"/>
    </row>
    <row r="45" spans="2:11" ht="30" customHeight="1" x14ac:dyDescent="0.25">
      <c r="B45" s="15">
        <v>3</v>
      </c>
      <c r="C45"/>
      <c r="D45"/>
      <c r="E45" s="28"/>
      <c r="F45" s="16"/>
      <c r="G45"/>
      <c r="H45" s="17"/>
      <c r="I45" s="17"/>
      <c r="J45" s="23"/>
      <c r="K45"/>
    </row>
    <row r="46" spans="2:11" ht="30" customHeight="1" x14ac:dyDescent="0.25">
      <c r="B46" s="29" t="s">
        <v>31</v>
      </c>
      <c r="C46" s="24"/>
      <c r="D46" s="24"/>
      <c r="E46" s="24"/>
      <c r="F46" s="24"/>
      <c r="G46" s="25" t="s">
        <v>45</v>
      </c>
      <c r="H46" s="26"/>
      <c r="I46" s="26"/>
      <c r="J46" s="24"/>
      <c r="K46" s="27"/>
    </row>
    <row r="47" spans="2:11" ht="30" customHeight="1" x14ac:dyDescent="0.25">
      <c r="B47" s="15">
        <v>1</v>
      </c>
      <c r="C47" t="s">
        <v>104</v>
      </c>
      <c r="D47" t="s">
        <v>56</v>
      </c>
      <c r="E47" s="28">
        <f ca="1">TODAY()-31</f>
        <v>45297</v>
      </c>
      <c r="F47" s="16"/>
      <c r="G47"/>
      <c r="H47" s="17">
        <v>1500000</v>
      </c>
      <c r="I47" s="17"/>
      <c r="J47" s="23"/>
      <c r="K47"/>
    </row>
    <row r="48" spans="2:11" ht="30" customHeight="1" x14ac:dyDescent="0.25">
      <c r="B48" s="15">
        <v>2</v>
      </c>
      <c r="C48" t="s">
        <v>16</v>
      </c>
      <c r="D48" t="s">
        <v>57</v>
      </c>
      <c r="E48" s="28">
        <f ca="1">TODAY()+3</f>
        <v>45331</v>
      </c>
      <c r="F48" s="16"/>
      <c r="G48" t="s">
        <v>103</v>
      </c>
      <c r="H48" s="17"/>
      <c r="I48" s="17"/>
      <c r="J48" s="23"/>
      <c r="K48"/>
    </row>
    <row r="49" spans="2:11" ht="30" customHeight="1" x14ac:dyDescent="0.25">
      <c r="B49" s="15">
        <v>3</v>
      </c>
      <c r="C49" t="s">
        <v>100</v>
      </c>
      <c r="D49" t="s">
        <v>99</v>
      </c>
      <c r="E49" s="42">
        <v>45288</v>
      </c>
      <c r="F49" s="16"/>
      <c r="G49"/>
      <c r="H49" s="17"/>
      <c r="I49" s="17"/>
      <c r="J49" s="23"/>
      <c r="K49"/>
    </row>
    <row r="50" spans="2:11" ht="30" customHeight="1" x14ac:dyDescent="0.25">
      <c r="B50" s="15">
        <v>4</v>
      </c>
      <c r="C50" t="s">
        <v>101</v>
      </c>
      <c r="D50" t="s">
        <v>99</v>
      </c>
      <c r="E50" s="42">
        <v>45288</v>
      </c>
      <c r="F50" s="16"/>
      <c r="G50"/>
      <c r="H50" s="17"/>
      <c r="I50" s="17"/>
      <c r="J50" s="23"/>
      <c r="K50"/>
    </row>
    <row r="51" spans="2:11" ht="30" customHeight="1" x14ac:dyDescent="0.25">
      <c r="B51" s="15">
        <v>5</v>
      </c>
      <c r="C51"/>
      <c r="D51"/>
      <c r="E51" s="42"/>
      <c r="F51" s="16"/>
      <c r="G51"/>
      <c r="H51" s="17"/>
      <c r="I51" s="17"/>
      <c r="J51" s="23"/>
      <c r="K51"/>
    </row>
    <row r="52" spans="2:11" ht="30" customHeight="1" x14ac:dyDescent="0.25">
      <c r="B52" s="29" t="s">
        <v>140</v>
      </c>
      <c r="C52" s="24"/>
      <c r="D52" s="24"/>
      <c r="E52" s="24"/>
      <c r="F52" s="24"/>
      <c r="G52" s="25" t="s">
        <v>45</v>
      </c>
      <c r="H52" s="26"/>
      <c r="I52" s="26"/>
      <c r="J52" s="24"/>
      <c r="K52" s="27"/>
    </row>
    <row r="53" spans="2:11" ht="30" customHeight="1" x14ac:dyDescent="0.25">
      <c r="B53" s="15">
        <v>1</v>
      </c>
      <c r="C53" t="s">
        <v>141</v>
      </c>
      <c r="D53" t="s">
        <v>106</v>
      </c>
      <c r="E53" s="28">
        <f ca="1">TODAY()+93</f>
        <v>45421</v>
      </c>
      <c r="F53" s="16"/>
      <c r="G53"/>
      <c r="H53" s="17">
        <v>1500000</v>
      </c>
      <c r="I53" s="17"/>
      <c r="J53" s="23"/>
      <c r="K53"/>
    </row>
    <row r="54" spans="2:11" ht="30" customHeight="1" x14ac:dyDescent="0.25">
      <c r="B54" s="15">
        <v>2</v>
      </c>
      <c r="C54" t="s">
        <v>16</v>
      </c>
      <c r="D54" t="s">
        <v>93</v>
      </c>
      <c r="E54" s="28">
        <f ca="1">TODAY()+93</f>
        <v>45421</v>
      </c>
      <c r="F54" s="16"/>
      <c r="G54" t="s">
        <v>103</v>
      </c>
      <c r="H54" s="17"/>
      <c r="I54" s="17"/>
      <c r="J54" s="23"/>
      <c r="K54"/>
    </row>
    <row r="55" spans="2:11" ht="30" customHeight="1" x14ac:dyDescent="0.25">
      <c r="B55" s="15">
        <v>3</v>
      </c>
      <c r="C55" t="s">
        <v>142</v>
      </c>
      <c r="D55" t="s">
        <v>93</v>
      </c>
      <c r="E55" s="42">
        <v>45044</v>
      </c>
      <c r="F55" s="16"/>
      <c r="G55"/>
      <c r="H55" s="17"/>
      <c r="I55" s="17"/>
      <c r="J55" s="23"/>
      <c r="K55"/>
    </row>
    <row r="56" spans="2:11" ht="30" customHeight="1" x14ac:dyDescent="0.25">
      <c r="B56" s="15">
        <v>4</v>
      </c>
      <c r="C56"/>
      <c r="D56"/>
      <c r="E56" s="42"/>
      <c r="F56" s="16"/>
      <c r="G56"/>
      <c r="H56" s="17"/>
      <c r="I56" s="17"/>
      <c r="J56" s="23"/>
      <c r="K56"/>
    </row>
    <row r="57" spans="2:11" ht="30" customHeight="1" x14ac:dyDescent="0.25">
      <c r="B57" s="15">
        <v>6</v>
      </c>
      <c r="C57"/>
      <c r="D57"/>
      <c r="E57" s="42"/>
      <c r="F57" s="16"/>
      <c r="G57"/>
      <c r="H57" s="17"/>
      <c r="I57" s="17"/>
      <c r="J57" s="23"/>
      <c r="K57"/>
    </row>
    <row r="58" spans="2:11" ht="30" customHeight="1" x14ac:dyDescent="0.25">
      <c r="B58" s="15">
        <v>7</v>
      </c>
      <c r="C58"/>
      <c r="D58"/>
      <c r="E58" s="28"/>
      <c r="F58" s="16"/>
      <c r="G58"/>
      <c r="H58" s="17"/>
      <c r="I58" s="17"/>
      <c r="J58" s="23"/>
      <c r="K58"/>
    </row>
    <row r="59" spans="2:11" ht="30" customHeight="1" x14ac:dyDescent="0.25">
      <c r="B59" s="30" t="s">
        <v>63</v>
      </c>
      <c r="C59" s="24"/>
      <c r="D59" s="24"/>
      <c r="E59" s="24"/>
      <c r="F59" s="24"/>
      <c r="G59" s="25" t="s">
        <v>45</v>
      </c>
      <c r="H59" s="26"/>
      <c r="I59" s="26"/>
      <c r="J59" s="24"/>
      <c r="K59" s="27"/>
    </row>
    <row r="60" spans="2:11" ht="30" customHeight="1" x14ac:dyDescent="0.25">
      <c r="B60" s="15">
        <v>1</v>
      </c>
      <c r="C60" t="s">
        <v>34</v>
      </c>
      <c r="D60" t="s">
        <v>57</v>
      </c>
      <c r="E60" s="28">
        <v>45170</v>
      </c>
      <c r="F60" s="16"/>
      <c r="G60" s="36" t="s">
        <v>80</v>
      </c>
      <c r="H60" s="17">
        <v>80000</v>
      </c>
      <c r="I60" s="17"/>
      <c r="J60" s="23"/>
      <c r="K60"/>
    </row>
    <row r="61" spans="2:11" ht="30" customHeight="1" x14ac:dyDescent="0.25">
      <c r="B61" s="15">
        <v>2</v>
      </c>
      <c r="C61"/>
      <c r="D61"/>
      <c r="E61" s="28"/>
      <c r="F61" s="16"/>
      <c r="G61"/>
      <c r="H61" s="17"/>
      <c r="I61" s="17"/>
      <c r="J61" s="23"/>
      <c r="K61"/>
    </row>
    <row r="62" spans="2:11" ht="30" customHeight="1" x14ac:dyDescent="0.25">
      <c r="B62" s="15">
        <v>3</v>
      </c>
      <c r="C62"/>
      <c r="D62"/>
      <c r="E62" s="28"/>
      <c r="F62" s="16"/>
      <c r="G62"/>
      <c r="H62" s="17"/>
      <c r="I62" s="17"/>
      <c r="J62" s="23"/>
      <c r="K62"/>
    </row>
    <row r="63" spans="2:11" ht="30" customHeight="1" x14ac:dyDescent="0.25">
      <c r="B63" s="30" t="s">
        <v>64</v>
      </c>
      <c r="C63" s="24"/>
      <c r="D63" s="24"/>
      <c r="E63" s="24"/>
      <c r="F63" s="24"/>
      <c r="G63" s="25" t="s">
        <v>45</v>
      </c>
      <c r="H63" s="26"/>
      <c r="I63" s="26"/>
      <c r="J63" s="24"/>
      <c r="K63" s="27"/>
    </row>
    <row r="64" spans="2:11" ht="30" customHeight="1" x14ac:dyDescent="0.25">
      <c r="B64" s="15">
        <v>1</v>
      </c>
      <c r="C64" t="s">
        <v>32</v>
      </c>
      <c r="D64"/>
      <c r="E64" s="28">
        <v>45058</v>
      </c>
      <c r="F64" s="16"/>
      <c r="G64" t="s">
        <v>67</v>
      </c>
      <c r="H64" s="17">
        <v>4700</v>
      </c>
      <c r="I64" s="17"/>
      <c r="J64" s="23" t="s">
        <v>66</v>
      </c>
      <c r="K64"/>
    </row>
    <row r="65" spans="2:11" ht="30" customHeight="1" x14ac:dyDescent="0.25">
      <c r="B65" s="15">
        <v>2</v>
      </c>
      <c r="C65" t="s">
        <v>65</v>
      </c>
      <c r="D65" t="s">
        <v>57</v>
      </c>
      <c r="E65" s="28">
        <v>45152</v>
      </c>
      <c r="F65" s="16"/>
      <c r="G65" s="36" t="s">
        <v>68</v>
      </c>
      <c r="H65" s="17">
        <v>1200</v>
      </c>
      <c r="I65" s="17"/>
      <c r="J65" s="23" t="s">
        <v>58</v>
      </c>
      <c r="K65"/>
    </row>
    <row r="66" spans="2:11" ht="30" customHeight="1" x14ac:dyDescent="0.25">
      <c r="B66" s="15">
        <v>3</v>
      </c>
      <c r="C66" t="s">
        <v>37</v>
      </c>
      <c r="D66" t="s">
        <v>93</v>
      </c>
      <c r="E66" s="28">
        <v>45246</v>
      </c>
      <c r="F66" s="16"/>
      <c r="G66" t="s">
        <v>105</v>
      </c>
      <c r="H66" s="17"/>
      <c r="I66" s="17"/>
      <c r="J66" s="23"/>
      <c r="K66"/>
    </row>
    <row r="67" spans="2:11" ht="30" customHeight="1" x14ac:dyDescent="0.25">
      <c r="B67" s="15">
        <v>4</v>
      </c>
      <c r="C67"/>
      <c r="D67"/>
      <c r="E67" s="28"/>
      <c r="F67" s="16"/>
      <c r="G67"/>
      <c r="H67" s="17"/>
      <c r="I67" s="17"/>
      <c r="J67" s="23"/>
      <c r="K67"/>
    </row>
    <row r="68" spans="2:11" ht="30" customHeight="1" x14ac:dyDescent="0.25">
      <c r="B68" s="15">
        <v>5</v>
      </c>
      <c r="C68"/>
      <c r="D68"/>
      <c r="E68" s="16"/>
      <c r="F68" s="16"/>
      <c r="G68"/>
      <c r="H68" s="17"/>
      <c r="I68" s="17"/>
      <c r="J68"/>
      <c r="K68"/>
    </row>
    <row r="69" spans="2:11" ht="30" customHeight="1" x14ac:dyDescent="0.25">
      <c r="B69" s="30" t="s">
        <v>78</v>
      </c>
      <c r="C69" s="24"/>
      <c r="D69" s="24"/>
      <c r="E69" s="24"/>
      <c r="F69" s="24"/>
      <c r="G69" s="25" t="s">
        <v>45</v>
      </c>
      <c r="H69" s="26"/>
      <c r="I69" s="26"/>
      <c r="J69" s="24"/>
      <c r="K69"/>
    </row>
    <row r="70" spans="2:11" ht="30" customHeight="1" x14ac:dyDescent="0.25">
      <c r="B70" s="15">
        <v>1</v>
      </c>
      <c r="C70" t="s">
        <v>37</v>
      </c>
      <c r="D70" t="s">
        <v>44</v>
      </c>
      <c r="E70" s="28">
        <v>45063</v>
      </c>
      <c r="F70" s="16"/>
      <c r="G70" t="s">
        <v>114</v>
      </c>
      <c r="H70" s="17"/>
      <c r="I70" s="17"/>
      <c r="J70" s="23"/>
      <c r="K70"/>
    </row>
    <row r="71" spans="2:11" ht="30" customHeight="1" x14ac:dyDescent="0.25">
      <c r="B71" s="15">
        <v>2</v>
      </c>
      <c r="C71" t="s">
        <v>37</v>
      </c>
      <c r="D71" t="s">
        <v>44</v>
      </c>
      <c r="E71" s="16">
        <v>45092</v>
      </c>
      <c r="F71" s="16"/>
      <c r="G71" t="s">
        <v>114</v>
      </c>
      <c r="H71" s="17"/>
      <c r="I71" s="17"/>
      <c r="J71" s="23"/>
      <c r="K71"/>
    </row>
    <row r="72" spans="2:11" ht="30" customHeight="1" x14ac:dyDescent="0.25">
      <c r="B72" s="15">
        <v>3</v>
      </c>
      <c r="C72" t="s">
        <v>37</v>
      </c>
      <c r="D72" t="s">
        <v>44</v>
      </c>
      <c r="E72" s="16" t="s">
        <v>79</v>
      </c>
      <c r="F72" s="16"/>
      <c r="G72" t="s">
        <v>114</v>
      </c>
      <c r="H72" s="17"/>
      <c r="I72" s="17"/>
      <c r="J72" s="23"/>
      <c r="K72"/>
    </row>
    <row r="73" spans="2:11" ht="30" customHeight="1" x14ac:dyDescent="0.25">
      <c r="B73" s="15">
        <v>4</v>
      </c>
      <c r="C73" t="s">
        <v>37</v>
      </c>
      <c r="D73" t="s">
        <v>44</v>
      </c>
      <c r="E73" s="16">
        <v>45184</v>
      </c>
      <c r="F73" s="16"/>
      <c r="G73" t="s">
        <v>114</v>
      </c>
      <c r="H73" s="17"/>
      <c r="I73" s="17"/>
      <c r="J73" s="23"/>
      <c r="K73"/>
    </row>
    <row r="74" spans="2:11" ht="30" customHeight="1" x14ac:dyDescent="0.25">
      <c r="B74" s="15">
        <v>5</v>
      </c>
      <c r="C74"/>
      <c r="D74"/>
      <c r="E74" s="16"/>
      <c r="F74" s="16"/>
      <c r="G74"/>
      <c r="H74" s="17"/>
      <c r="I74" s="17"/>
      <c r="J74" s="23"/>
      <c r="K74"/>
    </row>
    <row r="75" spans="2:11" ht="30" customHeight="1" x14ac:dyDescent="0.25">
      <c r="B75" s="15">
        <v>6</v>
      </c>
      <c r="C75"/>
      <c r="D75"/>
      <c r="E75" s="16"/>
      <c r="F75" s="16"/>
      <c r="G75"/>
      <c r="H75" s="17"/>
      <c r="I75" s="17"/>
      <c r="J75" s="23"/>
      <c r="K75"/>
    </row>
    <row r="76" spans="2:11" ht="30" customHeight="1" x14ac:dyDescent="0.25">
      <c r="B76" s="29" t="s">
        <v>87</v>
      </c>
      <c r="C76" s="24"/>
      <c r="D76" s="24"/>
      <c r="E76" s="24"/>
      <c r="F76" s="24"/>
      <c r="G76" s="25" t="s">
        <v>45</v>
      </c>
      <c r="H76" s="26"/>
      <c r="I76" s="26"/>
      <c r="J76" s="24"/>
      <c r="K76" s="27"/>
    </row>
    <row r="77" spans="2:11" ht="30" customHeight="1" x14ac:dyDescent="0.25">
      <c r="B77" s="15">
        <v>1</v>
      </c>
      <c r="C77" t="s">
        <v>150</v>
      </c>
      <c r="D77" t="s">
        <v>106</v>
      </c>
      <c r="E77" s="28">
        <v>45265</v>
      </c>
      <c r="F77" s="16"/>
      <c r="G77" t="s">
        <v>151</v>
      </c>
      <c r="H77" s="17"/>
      <c r="I77" s="17"/>
      <c r="J77" s="23"/>
      <c r="K77"/>
    </row>
    <row r="78" spans="2:11" ht="30" customHeight="1" x14ac:dyDescent="0.25">
      <c r="B78" s="15">
        <v>2</v>
      </c>
      <c r="C78" t="s">
        <v>89</v>
      </c>
      <c r="D78" t="s">
        <v>90</v>
      </c>
      <c r="E78" s="28">
        <v>45299</v>
      </c>
      <c r="F78" s="16"/>
      <c r="G78" t="s">
        <v>149</v>
      </c>
      <c r="H78" s="17"/>
      <c r="I78" s="17"/>
      <c r="J78" s="23"/>
      <c r="K78"/>
    </row>
    <row r="79" spans="2:11" ht="30" customHeight="1" x14ac:dyDescent="0.25">
      <c r="B79" s="15">
        <v>3</v>
      </c>
      <c r="C79" t="s">
        <v>92</v>
      </c>
      <c r="D79" t="s">
        <v>90</v>
      </c>
      <c r="E79" s="42">
        <v>45288</v>
      </c>
      <c r="F79" s="16"/>
      <c r="G79" t="s">
        <v>107</v>
      </c>
      <c r="H79" s="17"/>
      <c r="I79" s="17"/>
      <c r="J79" s="23"/>
      <c r="K79"/>
    </row>
    <row r="80" spans="2:11" ht="30" customHeight="1" x14ac:dyDescent="0.25">
      <c r="B80" s="15">
        <v>4</v>
      </c>
      <c r="C80" t="s">
        <v>108</v>
      </c>
      <c r="D80" t="s">
        <v>90</v>
      </c>
      <c r="E80" s="42">
        <v>45292</v>
      </c>
      <c r="F80" s="16"/>
      <c r="G80" t="s">
        <v>146</v>
      </c>
      <c r="H80" s="17"/>
      <c r="I80" s="17"/>
      <c r="J80" s="23"/>
      <c r="K80"/>
    </row>
    <row r="81" spans="2:11" ht="30" customHeight="1" x14ac:dyDescent="0.25">
      <c r="B81" s="15">
        <v>5</v>
      </c>
      <c r="C81" t="s">
        <v>144</v>
      </c>
      <c r="D81" t="s">
        <v>143</v>
      </c>
      <c r="E81" s="42">
        <v>45315</v>
      </c>
      <c r="F81" s="16"/>
      <c r="G81" t="s">
        <v>145</v>
      </c>
      <c r="H81" s="17"/>
      <c r="I81" s="17"/>
      <c r="J81" s="23"/>
      <c r="K81"/>
    </row>
    <row r="82" spans="2:11" ht="30" customHeight="1" x14ac:dyDescent="0.25">
      <c r="B82" s="15">
        <v>6</v>
      </c>
      <c r="C82" t="s">
        <v>147</v>
      </c>
      <c r="D82" t="s">
        <v>143</v>
      </c>
      <c r="E82" s="42">
        <v>45311</v>
      </c>
      <c r="F82" s="16"/>
      <c r="G82" t="s">
        <v>148</v>
      </c>
      <c r="H82" s="17"/>
      <c r="I82" s="17"/>
      <c r="J82" s="23"/>
      <c r="K82"/>
    </row>
    <row r="83" spans="2:11" ht="30" customHeight="1" x14ac:dyDescent="0.25">
      <c r="B83" s="29" t="s">
        <v>91</v>
      </c>
      <c r="C83"/>
      <c r="D83"/>
      <c r="E83" s="42"/>
      <c r="F83" s="16"/>
      <c r="G83"/>
      <c r="H83" s="17"/>
      <c r="I83" s="17"/>
      <c r="J83" s="23"/>
      <c r="K83"/>
    </row>
    <row r="84" spans="2:11" ht="30" customHeight="1" x14ac:dyDescent="0.25">
      <c r="B84" s="15">
        <v>1</v>
      </c>
      <c r="C84" t="s">
        <v>32</v>
      </c>
      <c r="D84" t="s">
        <v>109</v>
      </c>
      <c r="E84" s="42">
        <v>45271</v>
      </c>
      <c r="F84" s="16"/>
      <c r="G84" t="s">
        <v>110</v>
      </c>
      <c r="H84" s="17">
        <v>64000</v>
      </c>
      <c r="I84" s="17"/>
      <c r="J84" s="23"/>
      <c r="K84"/>
    </row>
    <row r="85" spans="2:11" ht="30" customHeight="1" x14ac:dyDescent="0.25">
      <c r="B85" s="15">
        <v>2</v>
      </c>
      <c r="C85" t="s">
        <v>32</v>
      </c>
      <c r="D85" t="s">
        <v>97</v>
      </c>
      <c r="E85" s="42">
        <v>45288</v>
      </c>
      <c r="F85" s="16"/>
      <c r="G85" t="s">
        <v>111</v>
      </c>
      <c r="H85" s="17"/>
      <c r="I85" s="17"/>
      <c r="J85" s="23"/>
      <c r="K85"/>
    </row>
    <row r="86" spans="2:11" ht="30" customHeight="1" x14ac:dyDescent="0.25">
      <c r="B86" s="15">
        <v>3</v>
      </c>
      <c r="C86"/>
      <c r="D86"/>
      <c r="E86" s="42"/>
      <c r="F86" s="16"/>
      <c r="G86"/>
      <c r="H86" s="17"/>
      <c r="I86" s="17"/>
      <c r="J86" s="23"/>
      <c r="K86"/>
    </row>
    <row r="87" spans="2:11" ht="30" customHeight="1" x14ac:dyDescent="0.25">
      <c r="B87" s="15">
        <v>4</v>
      </c>
      <c r="C87"/>
      <c r="D87"/>
      <c r="E87" s="42"/>
      <c r="F87" s="16"/>
      <c r="G87"/>
      <c r="H87" s="17"/>
      <c r="I87" s="17"/>
      <c r="J87" s="23"/>
      <c r="K87"/>
    </row>
    <row r="88" spans="2:11" ht="30" customHeight="1" x14ac:dyDescent="0.25">
      <c r="B88" s="29" t="s">
        <v>112</v>
      </c>
      <c r="C88"/>
      <c r="D88"/>
      <c r="E88" s="42"/>
      <c r="F88" s="16"/>
      <c r="G88"/>
      <c r="H88" s="17"/>
      <c r="I88" s="17"/>
      <c r="J88" s="23"/>
      <c r="K88"/>
    </row>
    <row r="89" spans="2:11" ht="30" customHeight="1" x14ac:dyDescent="0.25">
      <c r="B89" s="15">
        <v>1</v>
      </c>
      <c r="C89" t="s">
        <v>32</v>
      </c>
      <c r="D89" t="s">
        <v>93</v>
      </c>
      <c r="E89" s="42">
        <v>45276</v>
      </c>
      <c r="F89" s="16"/>
      <c r="G89" t="s">
        <v>113</v>
      </c>
      <c r="H89" s="17"/>
      <c r="I89" s="17"/>
      <c r="J89" s="23"/>
      <c r="K89"/>
    </row>
    <row r="90" spans="2:11" ht="30" customHeight="1" x14ac:dyDescent="0.25">
      <c r="B90" s="15">
        <v>2</v>
      </c>
      <c r="C90"/>
      <c r="D90"/>
      <c r="E90" s="42"/>
      <c r="F90" s="16"/>
      <c r="G90"/>
      <c r="H90" s="17"/>
      <c r="I90" s="17"/>
      <c r="J90" s="23"/>
      <c r="K90"/>
    </row>
    <row r="91" spans="2:11" ht="30" customHeight="1" x14ac:dyDescent="0.25">
      <c r="B91" s="15">
        <v>3</v>
      </c>
      <c r="C91"/>
      <c r="D91"/>
      <c r="E91" s="42"/>
      <c r="F91" s="16"/>
      <c r="G91"/>
      <c r="H91" s="17"/>
      <c r="I91" s="17"/>
      <c r="J91" s="23"/>
      <c r="K91"/>
    </row>
    <row r="92" spans="2:11" ht="30" customHeight="1" x14ac:dyDescent="0.25">
      <c r="B92" s="15">
        <v>4</v>
      </c>
      <c r="C92"/>
      <c r="D92"/>
      <c r="E92" s="28"/>
      <c r="F92" s="16"/>
      <c r="G92"/>
      <c r="H92" s="17"/>
      <c r="I92" s="17"/>
      <c r="J92" s="23"/>
      <c r="K92"/>
    </row>
    <row r="93" spans="2:11" ht="30" customHeight="1" x14ac:dyDescent="0.25">
      <c r="B93" s="56" t="s">
        <v>115</v>
      </c>
      <c r="C93"/>
      <c r="D93"/>
      <c r="E93" s="42"/>
      <c r="F93" s="16"/>
      <c r="G93"/>
      <c r="H93" s="17"/>
      <c r="I93" s="17"/>
      <c r="J93" s="23"/>
      <c r="K93"/>
    </row>
    <row r="94" spans="2:11" ht="30" customHeight="1" x14ac:dyDescent="0.25">
      <c r="B94" s="15">
        <v>1</v>
      </c>
      <c r="C94" t="s">
        <v>32</v>
      </c>
      <c r="D94" t="s">
        <v>93</v>
      </c>
      <c r="E94" s="42">
        <v>45276</v>
      </c>
      <c r="F94" s="16"/>
      <c r="G94" s="36" t="s">
        <v>116</v>
      </c>
      <c r="H94" s="17"/>
      <c r="I94" s="17"/>
      <c r="J94" s="23"/>
      <c r="K94"/>
    </row>
    <row r="95" spans="2:11" ht="30" customHeight="1" x14ac:dyDescent="0.25">
      <c r="B95" s="49">
        <v>2</v>
      </c>
      <c r="C95" s="50"/>
      <c r="D95" s="50"/>
      <c r="E95" s="51"/>
      <c r="F95" s="52"/>
      <c r="G95" s="50"/>
      <c r="H95" s="53"/>
      <c r="I95" s="53"/>
      <c r="J95" s="54"/>
      <c r="K95" s="50"/>
    </row>
    <row r="96" spans="2:11" ht="30" customHeight="1" x14ac:dyDescent="0.25">
      <c r="B96" s="15">
        <v>3</v>
      </c>
      <c r="C96"/>
      <c r="D96"/>
      <c r="E96" s="42"/>
      <c r="F96" s="16"/>
      <c r="G96"/>
      <c r="H96" s="17"/>
      <c r="I96" s="17"/>
      <c r="J96" s="23"/>
      <c r="K96"/>
    </row>
    <row r="97" spans="2:11" ht="30" customHeight="1" x14ac:dyDescent="0.25">
      <c r="B97" s="49">
        <v>4</v>
      </c>
      <c r="C97" s="50"/>
      <c r="D97" s="50"/>
      <c r="E97" s="55"/>
      <c r="F97" s="52"/>
      <c r="G97" s="50"/>
      <c r="H97" s="53"/>
      <c r="I97" s="53"/>
      <c r="J97" s="54"/>
      <c r="K97" s="50"/>
    </row>
    <row r="98" spans="2:11" ht="30" customHeight="1" x14ac:dyDescent="0.25">
      <c r="B98" s="29" t="s">
        <v>117</v>
      </c>
      <c r="C98"/>
      <c r="D98"/>
      <c r="E98" s="42"/>
      <c r="F98" s="16"/>
      <c r="G98"/>
      <c r="H98" s="17"/>
      <c r="I98" s="17"/>
      <c r="J98" s="23"/>
      <c r="K98"/>
    </row>
    <row r="99" spans="2:11" ht="30" customHeight="1" x14ac:dyDescent="0.25">
      <c r="B99" s="15">
        <v>1</v>
      </c>
      <c r="C99" t="s">
        <v>16</v>
      </c>
      <c r="D99" t="s">
        <v>118</v>
      </c>
      <c r="E99" s="42">
        <v>45276</v>
      </c>
      <c r="F99" s="16"/>
      <c r="G99" s="36" t="s">
        <v>119</v>
      </c>
      <c r="H99" s="17"/>
      <c r="I99" s="17"/>
      <c r="J99" s="23"/>
      <c r="K99"/>
    </row>
    <row r="100" spans="2:11" ht="30" customHeight="1" x14ac:dyDescent="0.25">
      <c r="B100" s="49">
        <v>2</v>
      </c>
      <c r="C100" s="50"/>
      <c r="D100" s="50"/>
      <c r="E100" s="51"/>
      <c r="F100" s="52"/>
      <c r="G100" s="50"/>
      <c r="H100" s="53"/>
      <c r="I100" s="53"/>
      <c r="J100" s="54"/>
      <c r="K100" s="50"/>
    </row>
    <row r="101" spans="2:11" ht="30" customHeight="1" x14ac:dyDescent="0.25">
      <c r="B101" s="15">
        <v>3</v>
      </c>
      <c r="C101"/>
      <c r="D101"/>
      <c r="E101" s="42"/>
      <c r="F101" s="16"/>
      <c r="G101"/>
      <c r="H101" s="17"/>
      <c r="I101" s="17"/>
      <c r="J101" s="23"/>
      <c r="K101"/>
    </row>
    <row r="102" spans="2:11" ht="30" customHeight="1" x14ac:dyDescent="0.25">
      <c r="B102" s="49">
        <v>4</v>
      </c>
      <c r="C102" s="50"/>
      <c r="D102" s="50"/>
      <c r="E102" s="55"/>
      <c r="F102" s="52"/>
      <c r="G102" s="50"/>
      <c r="H102" s="53"/>
      <c r="I102" s="53"/>
      <c r="J102" s="54"/>
      <c r="K102" s="50"/>
    </row>
    <row r="103" spans="2:11" ht="30" customHeight="1" x14ac:dyDescent="0.25">
      <c r="B103" s="29" t="s">
        <v>131</v>
      </c>
      <c r="C103"/>
      <c r="D103"/>
      <c r="E103" s="42"/>
      <c r="F103" s="16"/>
      <c r="G103"/>
      <c r="H103" s="17"/>
      <c r="I103" s="17"/>
      <c r="J103" s="23"/>
      <c r="K103"/>
    </row>
    <row r="104" spans="2:11" ht="30" customHeight="1" x14ac:dyDescent="0.25">
      <c r="B104" s="15">
        <v>1</v>
      </c>
      <c r="C104" t="s">
        <v>16</v>
      </c>
      <c r="D104" t="s">
        <v>132</v>
      </c>
      <c r="E104" s="42"/>
      <c r="F104" s="16"/>
      <c r="G104" s="8"/>
      <c r="H104" s="17"/>
      <c r="I104" s="17"/>
      <c r="J104" s="23"/>
      <c r="K104"/>
    </row>
    <row r="105" spans="2:11" ht="30" customHeight="1" x14ac:dyDescent="0.25">
      <c r="B105" s="49">
        <v>2</v>
      </c>
      <c r="C105" s="50"/>
      <c r="D105" s="50" t="s">
        <v>133</v>
      </c>
      <c r="E105" s="51"/>
      <c r="F105" s="52"/>
      <c r="G105" s="50"/>
      <c r="H105" s="53"/>
      <c r="I105" s="53"/>
      <c r="J105" s="54"/>
      <c r="K105" s="50"/>
    </row>
    <row r="106" spans="2:11" ht="30" customHeight="1" x14ac:dyDescent="0.25">
      <c r="B106" s="15">
        <v>3</v>
      </c>
      <c r="C106"/>
      <c r="D106" t="s">
        <v>134</v>
      </c>
      <c r="E106" s="42"/>
      <c r="F106" s="16"/>
      <c r="G106"/>
      <c r="H106" s="17"/>
      <c r="I106" s="17"/>
      <c r="J106" s="23"/>
      <c r="K106"/>
    </row>
    <row r="107" spans="2:11" ht="30" customHeight="1" x14ac:dyDescent="0.25">
      <c r="B107" s="49">
        <v>4</v>
      </c>
      <c r="C107" s="50"/>
      <c r="D107" s="50" t="s">
        <v>135</v>
      </c>
      <c r="E107" s="55"/>
      <c r="F107" s="52"/>
      <c r="G107" s="50"/>
      <c r="H107" s="53"/>
      <c r="I107" s="53"/>
      <c r="J107" s="54"/>
      <c r="K107" s="50"/>
    </row>
    <row r="108" spans="2:11" ht="30" customHeight="1" x14ac:dyDescent="0.25">
      <c r="B108" s="29" t="s">
        <v>136</v>
      </c>
      <c r="C108"/>
      <c r="D108"/>
      <c r="E108" s="42"/>
      <c r="F108" s="16"/>
      <c r="G108"/>
      <c r="H108" s="17"/>
      <c r="I108" s="17"/>
      <c r="J108" s="23"/>
      <c r="K108"/>
    </row>
    <row r="109" spans="2:11" ht="30" customHeight="1" x14ac:dyDescent="0.25">
      <c r="B109" s="15">
        <v>1</v>
      </c>
      <c r="C109" t="s">
        <v>16</v>
      </c>
      <c r="D109"/>
      <c r="E109" s="42"/>
      <c r="F109" s="16"/>
      <c r="G109" s="8"/>
      <c r="H109" s="17"/>
      <c r="I109" s="17"/>
      <c r="J109" s="23"/>
      <c r="K109"/>
    </row>
    <row r="110" spans="2:11" ht="30" customHeight="1" x14ac:dyDescent="0.25">
      <c r="B110" s="49">
        <v>2</v>
      </c>
      <c r="C110" s="50"/>
      <c r="D110" s="50"/>
      <c r="E110" s="51"/>
      <c r="F110" s="52"/>
      <c r="G110" s="50"/>
      <c r="H110" s="53"/>
      <c r="I110" s="53"/>
      <c r="J110" s="54"/>
      <c r="K110" s="50"/>
    </row>
    <row r="111" spans="2:11" ht="30" customHeight="1" x14ac:dyDescent="0.25">
      <c r="B111" s="15">
        <v>3</v>
      </c>
      <c r="C111"/>
      <c r="D111"/>
      <c r="E111" s="42"/>
      <c r="F111" s="16"/>
      <c r="G111"/>
      <c r="H111" s="17"/>
      <c r="I111" s="17"/>
      <c r="J111" s="23"/>
      <c r="K111"/>
    </row>
    <row r="112" spans="2:11" ht="30" customHeight="1" x14ac:dyDescent="0.25">
      <c r="B112" s="49">
        <v>4</v>
      </c>
      <c r="C112" s="50"/>
      <c r="D112" s="50"/>
      <c r="E112" s="55"/>
      <c r="F112" s="52"/>
      <c r="G112" s="50"/>
      <c r="H112" s="53"/>
      <c r="I112" s="53"/>
      <c r="J112" s="54"/>
      <c r="K112" s="50"/>
    </row>
    <row r="115" spans="2:11" ht="30" customHeight="1" x14ac:dyDescent="0.25">
      <c r="B115" s="43"/>
      <c r="C115" s="44"/>
      <c r="D115" s="44"/>
      <c r="E115" s="44"/>
      <c r="F115" s="44"/>
      <c r="G115" s="45" t="s">
        <v>4</v>
      </c>
      <c r="H115" s="46">
        <f>SUBTOTAL(109,Inventory[Estimated
 price])</f>
        <v>4769600</v>
      </c>
      <c r="I115" s="46">
        <f>SUBTOTAL(109,Inventory[TOTALS RAISED])</f>
        <v>1307150</v>
      </c>
      <c r="J115" s="44"/>
      <c r="K115" s="47"/>
    </row>
  </sheetData>
  <dataConsolidate/>
  <mergeCells count="20">
    <mergeCell ref="H4:J4"/>
    <mergeCell ref="H5:J5"/>
    <mergeCell ref="H6:J6"/>
    <mergeCell ref="F2:G2"/>
    <mergeCell ref="H8:J8"/>
    <mergeCell ref="H7:J7"/>
    <mergeCell ref="B1:C1"/>
    <mergeCell ref="B2:D2"/>
    <mergeCell ref="C9:C12"/>
    <mergeCell ref="C4:C5"/>
    <mergeCell ref="C6:C7"/>
    <mergeCell ref="B4:B5"/>
    <mergeCell ref="D4:E5"/>
    <mergeCell ref="D9:E12"/>
    <mergeCell ref="D6:E7"/>
    <mergeCell ref="H9:J9"/>
    <mergeCell ref="H12:J12"/>
    <mergeCell ref="H10:J10"/>
    <mergeCell ref="B6:B7"/>
    <mergeCell ref="B9:B12"/>
  </mergeCells>
  <phoneticPr fontId="1" type="noConversion"/>
  <conditionalFormatting sqref="I19:I23 I25:I32 I34:I36 I38:I41 I43:I45 I47:I51 I60:I62 I64:I68 I71:I75 I57:I58">
    <cfRule type="dataBar" priority="10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{DD2554B5-7481-4F06-9B0C-4C198BA00901}</x14:id>
        </ext>
      </extLst>
    </cfRule>
  </conditionalFormatting>
  <conditionalFormatting sqref="I77:I92">
    <cfRule type="dataBar" priority="8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{F422851D-1E61-484E-8565-CD2E880222E4}</x14:id>
        </ext>
      </extLst>
    </cfRule>
  </conditionalFormatting>
  <conditionalFormatting sqref="I70">
    <cfRule type="dataBar" priority="7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{BD3414EB-6FFB-4C57-AA93-E35848043230}</x14:id>
        </ext>
      </extLst>
    </cfRule>
  </conditionalFormatting>
  <conditionalFormatting sqref="I93:I97">
    <cfRule type="dataBar" priority="6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{2EE50724-7C64-49CB-B81B-91EB92C8E0C6}</x14:id>
        </ext>
      </extLst>
    </cfRule>
  </conditionalFormatting>
  <conditionalFormatting sqref="I98:I102">
    <cfRule type="dataBar" priority="5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{F11215FB-EA37-4897-9BC3-AA68F9575CEA}</x14:id>
        </ext>
      </extLst>
    </cfRule>
  </conditionalFormatting>
  <conditionalFormatting sqref="I103:I107">
    <cfRule type="dataBar" priority="4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{2C83687B-2628-47E8-8014-CBB6919DBD21}</x14:id>
        </ext>
      </extLst>
    </cfRule>
  </conditionalFormatting>
  <conditionalFormatting sqref="I108:I112">
    <cfRule type="dataBar" priority="3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{4AD094BE-4BB9-454B-AF58-CC7C83647D1C}</x14:id>
        </ext>
      </extLst>
    </cfRule>
  </conditionalFormatting>
  <conditionalFormatting sqref="I15:I17">
    <cfRule type="dataBar" priority="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{FE02109E-1637-4B29-BC6B-8B128DB84B59}</x14:id>
        </ext>
      </extLst>
    </cfRule>
  </conditionalFormatting>
  <conditionalFormatting sqref="I53:I56">
    <cfRule type="dataBar" priority="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{D591F5E1-6696-42A0-9FFA-1DDF9CCF6A1B}</x14:id>
        </ext>
      </extLst>
    </cfRule>
  </conditionalFormatting>
  <dataValidations count="27">
    <dataValidation allowBlank="1" showInputMessage="1" showErrorMessage="1" prompt="Title of this worksheet is in cells B1 through D1" sqref="B1:C1"/>
    <dataValidation allowBlank="1" showInputMessage="1" showErrorMessage="1" prompt="Total Estimated Value of All Items is automatically calculated in cell at right. Enter Inventory Date in cell I2" sqref="B2:D3"/>
    <dataValidation allowBlank="1" showInputMessage="1" showErrorMessage="1" prompt="Enter Inventory Date in cell at right" sqref="F2:G3"/>
    <dataValidation allowBlank="1" showInputMessage="1" showErrorMessage="1" prompt="Enter Inventory Date in this cell" sqref="H2:H3"/>
    <dataValidation allowBlank="1" showInputMessage="1" showErrorMessage="1" prompt="Enter owner Name in cell at right" sqref="C4:C5"/>
    <dataValidation allowBlank="1" showInputMessage="1" showErrorMessage="1" prompt="Enter owner Address in cell at right" sqref="C6:C8"/>
    <dataValidation allowBlank="1" showInputMessage="1" showErrorMessage="1" prompt="Enter owner Phone number in cell at right" sqref="C9:C12"/>
    <dataValidation allowBlank="1" showInputMessage="1" showErrorMessage="1" prompt="Enter Insurance company name in cell at right" sqref="G4"/>
    <dataValidation allowBlank="1" showInputMessage="1" showErrorMessage="1" prompt="Enter Insurance company phone number in cell at right" sqref="G5"/>
    <dataValidation allowBlank="1" showInputMessage="1" showErrorMessage="1" prompt="Enter Insurance company policy number in cell at right" sqref="G6"/>
    <dataValidation allowBlank="1" showInputMessage="1" showErrorMessage="1" prompt="Enter Insurance agent name in cell at right" sqref="G7:G8"/>
    <dataValidation allowBlank="1" showInputMessage="1" showErrorMessage="1" prompt="Enter Insurance agent phone number in cell at right" sqref="G9:G12"/>
    <dataValidation allowBlank="1" showInputMessage="1" showErrorMessage="1" prompt="Create a Home inventory in this workbook. Enter owner, insurance, and inventory details in this worksheet. Total estimated value of all inventory items is automatically calculated" sqref="A1"/>
    <dataValidation allowBlank="1" showInputMessage="1" showErrorMessage="1" prompt="Enter Item number in this column under this heading. Use heading filters to find specific entries" sqref="B13"/>
    <dataValidation allowBlank="1" showInputMessage="1" showErrorMessage="1" prompt="Enter Item/description in this column under this heading" sqref="D13"/>
    <dataValidation allowBlank="1" showInputMessage="1" showErrorMessage="1" prompt="Select Room/area in this column under this heading. Enter new Room/Area in Room Lookup worksheet. Press ALT+DOWN ARROW for options, then DOWN ARROW and ENTER to make selection" sqref="C13"/>
    <dataValidation allowBlank="1" showInputMessage="1" showErrorMessage="1" prompt="Enter Serial number/ID number in this column under this heading" sqref="E13"/>
    <dataValidation allowBlank="1" showInputMessage="1" showErrorMessage="1" prompt="Enter Date purchased in this column under this heading" sqref="F13"/>
    <dataValidation allowBlank="1" showInputMessage="1" showErrorMessage="1" prompt="Enter Where purchased in this column under this heading" sqref="G13"/>
    <dataValidation allowBlank="1" showInputMessage="1" showErrorMessage="1" prompt="Enter Purchase price in this column under this heading" sqref="H13"/>
    <dataValidation allowBlank="1" showInputMessage="1" showErrorMessage="1" prompt="Enter Estimated current value in this column under this heading. Data bar showing Estimated current value is automatically updated in each row" sqref="I13"/>
    <dataValidation allowBlank="1" showInputMessage="1" showErrorMessage="1" prompt="Enter Notes in this column under this heading" sqref="J13"/>
    <dataValidation allowBlank="1" showInputMessage="1" showErrorMessage="1" prompt="Select &quot;Yes&quot; if Photo of the item exists, otherwise &quot;No&quot; in this column under this heading. Press ALT+DOWN ARROW for options, then DOWN ARROW and ENTER to make selection" sqref="K13"/>
    <dataValidation allowBlank="1" showInputMessage="1" showErrorMessage="1" prompt="Enter personal details in cells C3 through E8 and Insurance information in cells H3 through K8" sqref="B4:B5"/>
    <dataValidation type="list" errorStyle="warning" allowBlank="1" showInputMessage="1" showErrorMessage="1" error="Select Yes or No from the list to indicate whether a photo of the item exists. Select CANCEL, then press ALT+DOWN ARROW for options, then DOWN ARROW and ENTER to make selection" sqref="K19:K23 K25:K32 K34:K36 K38:K41 K43:K45 K15:K17 K60:K62 K64:K75 K77:K112 K47:K51 K53:K58">
      <formula1>"Yes, No"</formula1>
    </dataValidation>
    <dataValidation type="list" errorStyle="warning" allowBlank="1" showInputMessage="1" showErrorMessage="1" error="Select Room/area from the list. Enter new Room/Area in Room Lookup worksheet. Select CANCEL, then press ALT+DOWN ARROW for options, then DOWN ARROW and ENTER to make selection" sqref="C19:C23 C25:C32 C34:C36 C38:C41 C43:C45 C15:C17 C60:C62 C70:C75 C64:C68 C77:C112 C47:C51 C53:C58">
      <formula1>RoomList</formula1>
    </dataValidation>
    <dataValidation allowBlank="1" showInputMessage="1" showErrorMessage="1" errorTitle="Invalid Data" error="Please select an entry from the list. To add or change items, use the Room/Area table on the Room Lookup worksheet. " sqref="B19:B23 B25:B32 B34:B36 B38:B41 B43:B45 B15:B17 B60:B62 B70:B75 B64:B68 B77:B82 B84:B87 B89:B92 B94:B97 B99:B102 B104:B107 B109:B112 B47:B51 B53:B58"/>
  </dataValidations>
  <hyperlinks>
    <hyperlink ref="J19" r:id="rId1"/>
    <hyperlink ref="J64" r:id="rId2"/>
    <hyperlink ref="J65" r:id="rId3"/>
    <hyperlink ref="J38" r:id="rId4"/>
    <hyperlink ref="J39" r:id="rId5"/>
    <hyperlink ref="D6" r:id="rId6"/>
    <hyperlink ref="J15" r:id="rId7"/>
  </hyperlinks>
  <printOptions horizontalCentered="1"/>
  <pageMargins left="0.25" right="0.25" top="0.75" bottom="0.75" header="0.3" footer="0.3"/>
  <pageSetup scale="63" fitToHeight="0" orientation="landscape" r:id="rId8"/>
  <headerFooter differentFirst="1">
    <oddFooter>Page &amp;P of &amp;N</oddFooter>
  </headerFooter>
  <drawing r:id="rId9"/>
  <tableParts count="1">
    <tablePart r:id="rId10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2554B5-7481-4F06-9B0C-4C198BA0090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I19:I23 I25:I32 I34:I36 I38:I41 I43:I45 I47:I51 I60:I62 I64:I68 I71:I75 I57:I58</xm:sqref>
        </x14:conditionalFormatting>
        <x14:conditionalFormatting xmlns:xm="http://schemas.microsoft.com/office/excel/2006/main">
          <x14:cfRule type="dataBar" id="{F422851D-1E61-484E-8565-CD2E880222E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I77:I92</xm:sqref>
        </x14:conditionalFormatting>
        <x14:conditionalFormatting xmlns:xm="http://schemas.microsoft.com/office/excel/2006/main">
          <x14:cfRule type="dataBar" id="{BD3414EB-6FFB-4C57-AA93-E358480432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I70</xm:sqref>
        </x14:conditionalFormatting>
        <x14:conditionalFormatting xmlns:xm="http://schemas.microsoft.com/office/excel/2006/main">
          <x14:cfRule type="dataBar" id="{2EE50724-7C64-49CB-B81B-91EB92C8E0C6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I93:I97</xm:sqref>
        </x14:conditionalFormatting>
        <x14:conditionalFormatting xmlns:xm="http://schemas.microsoft.com/office/excel/2006/main">
          <x14:cfRule type="dataBar" id="{F11215FB-EA37-4897-9BC3-AA68F9575CE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I98:I102</xm:sqref>
        </x14:conditionalFormatting>
        <x14:conditionalFormatting xmlns:xm="http://schemas.microsoft.com/office/excel/2006/main">
          <x14:cfRule type="dataBar" id="{2C83687B-2628-47E8-8014-CBB6919DBD2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I103:I107</xm:sqref>
        </x14:conditionalFormatting>
        <x14:conditionalFormatting xmlns:xm="http://schemas.microsoft.com/office/excel/2006/main">
          <x14:cfRule type="dataBar" id="{4AD094BE-4BB9-454B-AF58-CC7C83647D1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I108:I112</xm:sqref>
        </x14:conditionalFormatting>
        <x14:conditionalFormatting xmlns:xm="http://schemas.microsoft.com/office/excel/2006/main">
          <x14:cfRule type="dataBar" id="{FE02109E-1637-4B29-BC6B-8B128DB84B59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I15:I17</xm:sqref>
        </x14:conditionalFormatting>
        <x14:conditionalFormatting xmlns:xm="http://schemas.microsoft.com/office/excel/2006/main">
          <x14:cfRule type="dataBar" id="{D591F5E1-6696-42A0-9FFA-1DDF9CCF6A1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I53:I56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C9" sqref="C9"/>
    </sheetView>
  </sheetViews>
  <sheetFormatPr defaultRowHeight="15" x14ac:dyDescent="0.25"/>
  <cols>
    <col min="1" max="1" width="19.28515625" customWidth="1"/>
    <col min="5" max="5" width="46.28515625" customWidth="1"/>
  </cols>
  <sheetData>
    <row r="1" spans="1:5" s="35" customFormat="1" ht="39.75" customHeight="1" x14ac:dyDescent="0.25">
      <c r="A1" s="38" t="s">
        <v>81</v>
      </c>
      <c r="B1" s="38" t="s">
        <v>59</v>
      </c>
      <c r="C1" s="38" t="s">
        <v>60</v>
      </c>
      <c r="D1" s="38" t="s">
        <v>61</v>
      </c>
      <c r="E1" s="38" t="s">
        <v>82</v>
      </c>
    </row>
    <row r="2" spans="1:5" x14ac:dyDescent="0.25">
      <c r="A2" s="39"/>
      <c r="B2" s="39"/>
      <c r="C2" s="39"/>
      <c r="D2" s="39"/>
      <c r="E2" s="39"/>
    </row>
    <row r="3" spans="1:5" x14ac:dyDescent="0.25">
      <c r="A3" s="40">
        <v>45166</v>
      </c>
      <c r="B3" s="41">
        <v>0.39583333333333331</v>
      </c>
      <c r="C3" s="41">
        <v>6.25E-2</v>
      </c>
      <c r="D3" s="39">
        <v>4</v>
      </c>
      <c r="E3" s="39" t="s">
        <v>62</v>
      </c>
    </row>
    <row r="4" spans="1:5" x14ac:dyDescent="0.25">
      <c r="A4" s="40">
        <v>45167</v>
      </c>
      <c r="B4" s="39">
        <v>9</v>
      </c>
      <c r="C4" s="39"/>
      <c r="D4" s="39"/>
      <c r="E4" s="39"/>
    </row>
    <row r="5" spans="1:5" x14ac:dyDescent="0.25">
      <c r="A5" s="40">
        <v>45168</v>
      </c>
      <c r="B5" s="39">
        <v>9</v>
      </c>
      <c r="C5" s="39"/>
      <c r="D5" s="39"/>
      <c r="E5" s="39"/>
    </row>
    <row r="6" spans="1:5" x14ac:dyDescent="0.25">
      <c r="A6" s="39"/>
      <c r="B6" s="39"/>
      <c r="C6" s="39"/>
      <c r="D6" s="39"/>
      <c r="E6" s="39"/>
    </row>
    <row r="7" spans="1:5" x14ac:dyDescent="0.25">
      <c r="A7" s="40">
        <v>45173</v>
      </c>
      <c r="B7" s="39"/>
      <c r="C7" s="39"/>
      <c r="D7" s="39"/>
      <c r="E7" s="39"/>
    </row>
    <row r="8" spans="1:5" x14ac:dyDescent="0.25">
      <c r="A8" s="40">
        <v>45174</v>
      </c>
      <c r="B8" s="39"/>
      <c r="C8" s="39"/>
      <c r="D8" s="39"/>
      <c r="E8" s="39"/>
    </row>
    <row r="9" spans="1:5" x14ac:dyDescent="0.25">
      <c r="A9" s="40">
        <v>45175</v>
      </c>
      <c r="B9" s="39"/>
      <c r="C9" s="39"/>
      <c r="D9" s="39"/>
      <c r="E9" s="39"/>
    </row>
    <row r="10" spans="1:5" x14ac:dyDescent="0.25">
      <c r="A10" s="39"/>
      <c r="B10" s="39"/>
      <c r="C10" s="39"/>
      <c r="D10" s="39"/>
      <c r="E10" s="39"/>
    </row>
    <row r="11" spans="1:5" x14ac:dyDescent="0.25">
      <c r="A11" s="40">
        <v>45180</v>
      </c>
      <c r="B11" s="39"/>
      <c r="C11" s="39"/>
      <c r="D11" s="39"/>
      <c r="E11" s="39"/>
    </row>
    <row r="12" spans="1:5" x14ac:dyDescent="0.25">
      <c r="A12" s="40">
        <v>45181</v>
      </c>
      <c r="B12" s="39"/>
      <c r="C12" s="39"/>
      <c r="D12" s="39"/>
      <c r="E12" s="39"/>
    </row>
    <row r="13" spans="1:5" x14ac:dyDescent="0.25">
      <c r="A13" s="40">
        <v>45182</v>
      </c>
      <c r="B13" s="39"/>
      <c r="C13" s="39"/>
      <c r="D13" s="39"/>
      <c r="E13" s="39"/>
    </row>
    <row r="14" spans="1:5" x14ac:dyDescent="0.25">
      <c r="A14" s="39"/>
      <c r="B14" s="39"/>
      <c r="C14" s="39"/>
      <c r="D14" s="39"/>
      <c r="E14" s="39"/>
    </row>
    <row r="15" spans="1:5" x14ac:dyDescent="0.25">
      <c r="A15" s="40">
        <v>45187</v>
      </c>
      <c r="B15" s="39"/>
      <c r="C15" s="39"/>
      <c r="D15" s="39"/>
      <c r="E15" s="39"/>
    </row>
    <row r="16" spans="1:5" x14ac:dyDescent="0.25">
      <c r="A16" s="40">
        <v>45188</v>
      </c>
      <c r="B16" s="39"/>
      <c r="C16" s="39"/>
      <c r="D16" s="39"/>
      <c r="E16" s="39"/>
    </row>
    <row r="17" spans="1:5" x14ac:dyDescent="0.25">
      <c r="A17" s="40">
        <v>45189</v>
      </c>
      <c r="B17" s="39"/>
      <c r="C17" s="39"/>
      <c r="D17" s="39"/>
      <c r="E17" s="39"/>
    </row>
    <row r="18" spans="1:5" x14ac:dyDescent="0.25">
      <c r="A18" s="39"/>
      <c r="B18" s="39"/>
      <c r="C18" s="39"/>
      <c r="D18" s="39"/>
      <c r="E18" s="39"/>
    </row>
    <row r="19" spans="1:5" x14ac:dyDescent="0.25">
      <c r="A19" s="40">
        <v>45194</v>
      </c>
      <c r="B19" s="39"/>
      <c r="C19" s="39"/>
      <c r="D19" s="39"/>
      <c r="E19" s="39"/>
    </row>
    <row r="20" spans="1:5" x14ac:dyDescent="0.25">
      <c r="A20" s="40">
        <v>45195</v>
      </c>
      <c r="B20" s="39"/>
      <c r="C20" s="39"/>
      <c r="D20" s="39"/>
      <c r="E20" s="39"/>
    </row>
    <row r="21" spans="1:5" x14ac:dyDescent="0.25">
      <c r="A21" s="40">
        <v>45196</v>
      </c>
      <c r="B21" s="39"/>
      <c r="C21" s="39"/>
      <c r="D21" s="39"/>
      <c r="E21" s="39"/>
    </row>
    <row r="22" spans="1:5" x14ac:dyDescent="0.25">
      <c r="A22" s="39"/>
      <c r="B22" s="39"/>
      <c r="C22" s="39"/>
      <c r="D22" s="39"/>
      <c r="E22" s="3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B1:B16"/>
  <sheetViews>
    <sheetView showGridLines="0" zoomScaleNormal="100" workbookViewId="0">
      <selection activeCell="B6" sqref="B6"/>
    </sheetView>
  </sheetViews>
  <sheetFormatPr defaultRowHeight="30" customHeight="1" x14ac:dyDescent="0.25"/>
  <cols>
    <col min="1" max="1" width="2.7109375" customWidth="1"/>
    <col min="2" max="2" width="50.5703125" customWidth="1"/>
    <col min="3" max="3" width="2.7109375" customWidth="1"/>
  </cols>
  <sheetData>
    <row r="1" spans="2:2" ht="35.1" customHeight="1" x14ac:dyDescent="0.25">
      <c r="B1" s="12" t="s">
        <v>23</v>
      </c>
    </row>
    <row r="2" spans="2:2" ht="50.1" customHeight="1" x14ac:dyDescent="0.25">
      <c r="B2" s="9" t="s">
        <v>21</v>
      </c>
    </row>
    <row r="3" spans="2:2" ht="30" customHeight="1" x14ac:dyDescent="0.25">
      <c r="B3" t="s">
        <v>18</v>
      </c>
    </row>
    <row r="4" spans="2:2" ht="30" customHeight="1" x14ac:dyDescent="0.25">
      <c r="B4" s="10" t="s">
        <v>32</v>
      </c>
    </row>
    <row r="5" spans="2:2" ht="30" customHeight="1" x14ac:dyDescent="0.25">
      <c r="B5" s="10" t="s">
        <v>33</v>
      </c>
    </row>
    <row r="6" spans="2:2" ht="30" customHeight="1" x14ac:dyDescent="0.25">
      <c r="B6" s="10" t="s">
        <v>138</v>
      </c>
    </row>
    <row r="7" spans="2:2" ht="30" customHeight="1" x14ac:dyDescent="0.25">
      <c r="B7" s="10" t="s">
        <v>37</v>
      </c>
    </row>
    <row r="8" spans="2:2" ht="30" customHeight="1" x14ac:dyDescent="0.25">
      <c r="B8" s="10" t="s">
        <v>46</v>
      </c>
    </row>
    <row r="9" spans="2:2" ht="30" customHeight="1" x14ac:dyDescent="0.25">
      <c r="B9" s="10" t="s">
        <v>16</v>
      </c>
    </row>
    <row r="10" spans="2:2" ht="30" customHeight="1" x14ac:dyDescent="0.25">
      <c r="B10" s="10" t="s">
        <v>17</v>
      </c>
    </row>
    <row r="11" spans="2:2" ht="30" customHeight="1" x14ac:dyDescent="0.25">
      <c r="B11" s="10" t="s">
        <v>34</v>
      </c>
    </row>
    <row r="12" spans="2:2" ht="30" customHeight="1" x14ac:dyDescent="0.25">
      <c r="B12" s="10" t="s">
        <v>35</v>
      </c>
    </row>
    <row r="13" spans="2:2" ht="30" customHeight="1" x14ac:dyDescent="0.25">
      <c r="B13" s="10" t="s">
        <v>19</v>
      </c>
    </row>
    <row r="14" spans="2:2" ht="30" customHeight="1" x14ac:dyDescent="0.25">
      <c r="B14" s="10" t="s">
        <v>36</v>
      </c>
    </row>
    <row r="15" spans="2:2" ht="30" customHeight="1" x14ac:dyDescent="0.25">
      <c r="B15" s="10" t="s">
        <v>108</v>
      </c>
    </row>
    <row r="16" spans="2:2" ht="30" customHeight="1" x14ac:dyDescent="0.25">
      <c r="B16" s="10" t="s">
        <v>20</v>
      </c>
    </row>
  </sheetData>
  <dataConsolidate/>
  <dataValidations count="3">
    <dataValidation allowBlank="1" showInputMessage="1" showErrorMessage="1" prompt="Create a list of rooms or areas in this worksheet. Customize Room/Area selection in Inventory table by inserting or modifying Room/Area in Room Lookup table in this worksheet" sqref="A1"/>
    <dataValidation allowBlank="1" showInputMessage="1" showErrorMessage="1" prompt="Title of this worksheet is in this cell" sqref="B1"/>
    <dataValidation allowBlank="1" showInputMessage="1" showErrorMessage="1" prompt="Room or Areas are in this column under this heading" sqref="B3"/>
  </dataValidations>
  <printOptions horizontalCentered="1"/>
  <pageMargins left="0.7" right="0.7" top="0.75" bottom="0.75" header="0.3" footer="0.3"/>
  <pageSetup fitToHeight="0" orientation="portrait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CC6A29B18F64C8724A2C442F46145" ma:contentTypeVersion="12" ma:contentTypeDescription="Create a new document." ma:contentTypeScope="" ma:versionID="861e960b1aea9228e6d874fe3802830d">
  <xsd:schema xmlns:xsd="http://www.w3.org/2001/XMLSchema" xmlns:xs="http://www.w3.org/2001/XMLSchema" xmlns:p="http://schemas.microsoft.com/office/2006/metadata/properties" xmlns:ns3="6d26af25-0fc2-475d-91d2-9502a63cde51" xmlns:ns4="a2c592e5-6f43-4196-af7c-6e77a14cae7b" targetNamespace="http://schemas.microsoft.com/office/2006/metadata/properties" ma:root="true" ma:fieldsID="4a2a31d2a17866437b0696ca03b406cc" ns3:_="" ns4:_="">
    <xsd:import namespace="6d26af25-0fc2-475d-91d2-9502a63cde51"/>
    <xsd:import namespace="a2c592e5-6f43-4196-af7c-6e77a14cae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6af25-0fc2-475d-91d2-9502a63cde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592e5-6f43-4196-af7c-6e77a14cae7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27C9EF-C963-4EEA-8925-3C1ED569D6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E7FC92-14D6-4177-A18B-E89C97E243C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d26af25-0fc2-475d-91d2-9502a63cde51"/>
    <ds:schemaRef ds:uri="http://purl.org/dc/elements/1.1/"/>
    <ds:schemaRef ds:uri="http://schemas.microsoft.com/office/2006/metadata/properties"/>
    <ds:schemaRef ds:uri="a2c592e5-6f43-4196-af7c-6e77a14cae7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0AADAB-9A3E-4424-91B7-FDD78C6D3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6af25-0fc2-475d-91d2-9502a63cde51"/>
    <ds:schemaRef ds:uri="a2c592e5-6f43-4196-af7c-6e77a14cae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COA ProjPlan</vt:lpstr>
      <vt:lpstr>20 hours Availability</vt:lpstr>
      <vt:lpstr>Descriptions</vt:lpstr>
      <vt:lpstr>ColumnTitle1</vt:lpstr>
      <vt:lpstr>ColumnTitle2</vt:lpstr>
      <vt:lpstr>'COA ProjPlan'!Print_Titles</vt:lpstr>
      <vt:lpstr>Descriptions!Print_Titles</vt:lpstr>
      <vt:lpstr>RoomList</vt:lpstr>
      <vt:lpstr>RowTitleRegion1..E2</vt:lpstr>
      <vt:lpstr>RowTitleRegion2..I2</vt:lpstr>
      <vt:lpstr>RowTitleRegion3..D8</vt:lpstr>
      <vt:lpstr>RowTitleRegion4..I8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Marquis, Carolyn</dc:creator>
  <cp:lastModifiedBy>Marquis, Carolyn</cp:lastModifiedBy>
  <cp:lastPrinted>2024-02-06T21:03:31Z</cp:lastPrinted>
  <dcterms:created xsi:type="dcterms:W3CDTF">2017-07-30T14:13:04Z</dcterms:created>
  <dcterms:modified xsi:type="dcterms:W3CDTF">2024-02-06T21:03:43Z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0x0101002AACC6A29B18F64C8724A2C442F46145</vt:lpwstr>
  </property>
</Properties>
</file>